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20" yWindow="-120" windowWidth="19440" windowHeight="15600" firstSheet="1" activeTab="5"/>
  </bookViews>
  <sheets>
    <sheet name="Реестр рисков" sheetId="1" r:id="rId1"/>
    <sheet name="Матрица рисков" sheetId="2" r:id="rId2"/>
    <sheet name="Настройки" sheetId="4" r:id="rId3"/>
    <sheet name="Реестр ИО (печать)" sheetId="5" r:id="rId4"/>
    <sheet name="Реестр ОР (печать)" sheetId="7" r:id="rId5"/>
    <sheet name="План (печать)" sheetId="6" r:id="rId6"/>
  </sheets>
  <definedNames>
    <definedName name="_xlnm._FilterDatabase" localSheetId="2" hidden="1">Настройки!$B$1:$G$179</definedName>
    <definedName name="_xlnm._FilterDatabase" localSheetId="5" hidden="1">'План (печать)'!$C$6:$C$167</definedName>
    <definedName name="_xlnm._FilterDatabase" localSheetId="3" hidden="1">'Реестр ИО (печать)'!$D$14:$D$167</definedName>
    <definedName name="_xlnm._FilterDatabase" localSheetId="4" hidden="1">'Реестр ОР (печать)'!$C$22:$G$22</definedName>
    <definedName name="_xlnm._FilterDatabase" localSheetId="0" hidden="1">'Реестр рисков'!$C$10:$N$10</definedName>
    <definedName name="_xlnm.Print_Titles" localSheetId="5">'План (печать)'!$10:$11</definedName>
    <definedName name="_xlnm.Print_Titles" localSheetId="3">'Реестр ИО (печать)'!$10:$11</definedName>
    <definedName name="_xlnm.Print_Titles" localSheetId="4">'Реестр ОР (печать)'!$20:$21</definedName>
    <definedName name="_xlnm.Print_Area" localSheetId="1">'Матрица рисков'!$A$7:$B$33</definedName>
    <definedName name="_xlnm.Print_Area" localSheetId="5">'План (печать)'!$B$1:$H$167</definedName>
    <definedName name="_xlnm.Print_Area" localSheetId="3">'Реестр ИО (печать)'!$B$1:$G$167</definedName>
    <definedName name="_xlnm.Print_Area" localSheetId="4">'Реестр ОР (печать)'!$A$11:$G$177</definedName>
    <definedName name="_xlnm.Print_Area" localSheetId="0">'Реестр рисков'!$B$4:$N$126</definedName>
    <definedName name="Рабочие_поверхности" localSheetId="5">'План (печать)'!#REF!</definedName>
    <definedName name="Рабочие_поверхности" localSheetId="3">'Реестр ИО (печать)'!$S$11:$S$109</definedName>
    <definedName name="Рабочие_поверхности" localSheetId="4">'Реестр ОР (печать)'!$S$21:$S$121</definedName>
    <definedName name="Рабочие_поверхности">'Реестр рисков'!$Z$9:$Z$134</definedName>
    <definedName name="Тип_риска" localSheetId="5">'План (печать)'!#REF!</definedName>
    <definedName name="Тип_риска" localSheetId="3">'Реестр ИО (печать)'!$S$11:$S$109</definedName>
    <definedName name="Тип_риска" localSheetId="4">'Реестр ОР (печать)'!$S$21:$S$121</definedName>
    <definedName name="Тип_риска">'Реестр рисков'!$Z$9:$Z$134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1" i="6" l="1"/>
  <c r="K160" i="6"/>
  <c r="C160" i="6" s="1"/>
  <c r="E160" i="6"/>
  <c r="D160" i="6"/>
  <c r="K159" i="6"/>
  <c r="C159" i="6" s="1"/>
  <c r="E159" i="6"/>
  <c r="D159" i="6"/>
  <c r="K158" i="6"/>
  <c r="C158" i="6" s="1"/>
  <c r="E158" i="6"/>
  <c r="D158" i="6"/>
  <c r="K157" i="6"/>
  <c r="C157" i="6" s="1"/>
  <c r="E157" i="6"/>
  <c r="D157" i="6"/>
  <c r="K156" i="6"/>
  <c r="C156" i="6" s="1"/>
  <c r="E156" i="6"/>
  <c r="D156" i="6"/>
  <c r="K155" i="6"/>
  <c r="C155" i="6" s="1"/>
  <c r="E155" i="6"/>
  <c r="D155" i="6"/>
  <c r="K154" i="6"/>
  <c r="C154" i="6" s="1"/>
  <c r="E154" i="6"/>
  <c r="D154" i="6"/>
  <c r="K153" i="6"/>
  <c r="C153" i="6" s="1"/>
  <c r="E153" i="6"/>
  <c r="D153" i="6"/>
  <c r="K152" i="6"/>
  <c r="C152" i="6" s="1"/>
  <c r="E152" i="6"/>
  <c r="D152" i="6"/>
  <c r="K151" i="6"/>
  <c r="E151" i="6"/>
  <c r="D151" i="6"/>
  <c r="C151" i="6"/>
  <c r="K150" i="6"/>
  <c r="C150" i="6" s="1"/>
  <c r="E150" i="6"/>
  <c r="D150" i="6"/>
  <c r="K149" i="6"/>
  <c r="C149" i="6" s="1"/>
  <c r="E149" i="6"/>
  <c r="D149" i="6"/>
  <c r="B149" i="6"/>
  <c r="B148" i="6"/>
  <c r="K147" i="6"/>
  <c r="E147" i="6"/>
  <c r="D147" i="6"/>
  <c r="C147" i="6"/>
  <c r="K146" i="6"/>
  <c r="E146" i="6"/>
  <c r="D146" i="6"/>
  <c r="C146" i="6"/>
  <c r="K145" i="6"/>
  <c r="E145" i="6"/>
  <c r="D145" i="6"/>
  <c r="C145" i="6"/>
  <c r="K144" i="6"/>
  <c r="C144" i="6" s="1"/>
  <c r="E144" i="6"/>
  <c r="D144" i="6"/>
  <c r="K143" i="6"/>
  <c r="C143" i="6" s="1"/>
  <c r="E143" i="6"/>
  <c r="D143" i="6"/>
  <c r="K142" i="6"/>
  <c r="C142" i="6" s="1"/>
  <c r="E142" i="6"/>
  <c r="D142" i="6"/>
  <c r="K141" i="6"/>
  <c r="C141" i="6" s="1"/>
  <c r="E141" i="6"/>
  <c r="D141" i="6"/>
  <c r="K140" i="6"/>
  <c r="C140" i="6" s="1"/>
  <c r="E140" i="6"/>
  <c r="D140" i="6"/>
  <c r="K139" i="6"/>
  <c r="C139" i="6" s="1"/>
  <c r="E139" i="6"/>
  <c r="D139" i="6"/>
  <c r="K138" i="6"/>
  <c r="C138" i="6" s="1"/>
  <c r="E138" i="6"/>
  <c r="D138" i="6"/>
  <c r="K137" i="6"/>
  <c r="C137" i="6" s="1"/>
  <c r="E137" i="6"/>
  <c r="D137" i="6"/>
  <c r="B137" i="6"/>
  <c r="B124" i="6"/>
  <c r="B100" i="6"/>
  <c r="B76" i="6"/>
  <c r="B52" i="6"/>
  <c r="B28" i="6"/>
  <c r="B21" i="6"/>
  <c r="B13" i="6"/>
  <c r="B171" i="7"/>
  <c r="J170" i="7"/>
  <c r="C170" i="7" s="1"/>
  <c r="G170" i="7"/>
  <c r="F170" i="7"/>
  <c r="E170" i="7"/>
  <c r="D170" i="7"/>
  <c r="J169" i="7"/>
  <c r="G169" i="7"/>
  <c r="F169" i="7"/>
  <c r="E169" i="7"/>
  <c r="D169" i="7"/>
  <c r="C169" i="7"/>
  <c r="J168" i="7"/>
  <c r="G168" i="7"/>
  <c r="F168" i="7"/>
  <c r="E168" i="7"/>
  <c r="D168" i="7"/>
  <c r="C168" i="7"/>
  <c r="J167" i="7"/>
  <c r="G167" i="7"/>
  <c r="F167" i="7"/>
  <c r="E167" i="7"/>
  <c r="D167" i="7"/>
  <c r="C167" i="7"/>
  <c r="J166" i="7"/>
  <c r="G166" i="7"/>
  <c r="F166" i="7"/>
  <c r="E166" i="7"/>
  <c r="D166" i="7"/>
  <c r="C166" i="7"/>
  <c r="J165" i="7"/>
  <c r="G165" i="7"/>
  <c r="F165" i="7"/>
  <c r="E165" i="7"/>
  <c r="D165" i="7"/>
  <c r="C165" i="7"/>
  <c r="J164" i="7"/>
  <c r="G164" i="7"/>
  <c r="F164" i="7"/>
  <c r="E164" i="7"/>
  <c r="D164" i="7"/>
  <c r="C164" i="7"/>
  <c r="J163" i="7"/>
  <c r="G163" i="7"/>
  <c r="F163" i="7"/>
  <c r="E163" i="7"/>
  <c r="D163" i="7"/>
  <c r="C163" i="7"/>
  <c r="J162" i="7"/>
  <c r="G162" i="7"/>
  <c r="F162" i="7"/>
  <c r="E162" i="7"/>
  <c r="D162" i="7"/>
  <c r="C162" i="7"/>
  <c r="J161" i="7"/>
  <c r="G161" i="7"/>
  <c r="F161" i="7"/>
  <c r="E161" i="7"/>
  <c r="D161" i="7"/>
  <c r="C161" i="7"/>
  <c r="J160" i="7"/>
  <c r="G160" i="7"/>
  <c r="F160" i="7"/>
  <c r="E160" i="7"/>
  <c r="D160" i="7"/>
  <c r="C160" i="7"/>
  <c r="J159" i="7"/>
  <c r="G159" i="7"/>
  <c r="F159" i="7"/>
  <c r="E159" i="7"/>
  <c r="D159" i="7"/>
  <c r="C159" i="7"/>
  <c r="B159" i="7"/>
  <c r="B158" i="7"/>
  <c r="J157" i="7"/>
  <c r="C157" i="7" s="1"/>
  <c r="G157" i="7"/>
  <c r="F157" i="7"/>
  <c r="E157" i="7"/>
  <c r="D157" i="7"/>
  <c r="J156" i="7"/>
  <c r="C156" i="7" s="1"/>
  <c r="G156" i="7"/>
  <c r="F156" i="7"/>
  <c r="E156" i="7"/>
  <c r="D156" i="7"/>
  <c r="J155" i="7"/>
  <c r="C155" i="7" s="1"/>
  <c r="G155" i="7"/>
  <c r="F155" i="7"/>
  <c r="E155" i="7"/>
  <c r="D155" i="7"/>
  <c r="J154" i="7"/>
  <c r="C154" i="7" s="1"/>
  <c r="G154" i="7"/>
  <c r="F154" i="7"/>
  <c r="E154" i="7"/>
  <c r="D154" i="7"/>
  <c r="J153" i="7"/>
  <c r="C153" i="7" s="1"/>
  <c r="G153" i="7"/>
  <c r="F153" i="7"/>
  <c r="E153" i="7"/>
  <c r="D153" i="7"/>
  <c r="J152" i="7"/>
  <c r="G152" i="7"/>
  <c r="F152" i="7"/>
  <c r="E152" i="7"/>
  <c r="D152" i="7"/>
  <c r="C152" i="7"/>
  <c r="J151" i="7"/>
  <c r="C151" i="7" s="1"/>
  <c r="G151" i="7"/>
  <c r="F151" i="7"/>
  <c r="E151" i="7"/>
  <c r="D151" i="7"/>
  <c r="J150" i="7"/>
  <c r="C150" i="7" s="1"/>
  <c r="G150" i="7"/>
  <c r="F150" i="7"/>
  <c r="E150" i="7"/>
  <c r="D150" i="7"/>
  <c r="J149" i="7"/>
  <c r="C149" i="7" s="1"/>
  <c r="G149" i="7"/>
  <c r="F149" i="7"/>
  <c r="E149" i="7"/>
  <c r="D149" i="7"/>
  <c r="J148" i="7"/>
  <c r="C148" i="7" s="1"/>
  <c r="G148" i="7"/>
  <c r="F148" i="7"/>
  <c r="E148" i="7"/>
  <c r="D148" i="7"/>
  <c r="J147" i="7"/>
  <c r="C147" i="7" s="1"/>
  <c r="G147" i="7"/>
  <c r="F147" i="7"/>
  <c r="E147" i="7"/>
  <c r="D147" i="7"/>
  <c r="B147" i="7"/>
  <c r="B134" i="7"/>
  <c r="B110" i="7"/>
  <c r="B86" i="7"/>
  <c r="B62" i="7"/>
  <c r="B38" i="7"/>
  <c r="B31" i="7"/>
  <c r="B23" i="7"/>
  <c r="B161" i="5"/>
  <c r="D160" i="5"/>
  <c r="G160" i="5" s="1"/>
  <c r="D159" i="5"/>
  <c r="G159" i="5" s="1"/>
  <c r="E158" i="5"/>
  <c r="D158" i="5"/>
  <c r="G158" i="5" s="1"/>
  <c r="D157" i="5"/>
  <c r="E157" i="5" s="1"/>
  <c r="D156" i="5"/>
  <c r="G156" i="5" s="1"/>
  <c r="E155" i="5"/>
  <c r="D155" i="5"/>
  <c r="G155" i="5" s="1"/>
  <c r="F154" i="5"/>
  <c r="E154" i="5"/>
  <c r="D154" i="5"/>
  <c r="G154" i="5" s="1"/>
  <c r="F153" i="5"/>
  <c r="D153" i="5"/>
  <c r="E153" i="5" s="1"/>
  <c r="D152" i="5"/>
  <c r="G152" i="5" s="1"/>
  <c r="D151" i="5"/>
  <c r="G151" i="5" s="1"/>
  <c r="F150" i="5"/>
  <c r="E150" i="5"/>
  <c r="D150" i="5"/>
  <c r="G150" i="5" s="1"/>
  <c r="G149" i="5"/>
  <c r="F149" i="5"/>
  <c r="D149" i="5"/>
  <c r="E149" i="5" s="1"/>
  <c r="C149" i="5"/>
  <c r="B149" i="5"/>
  <c r="B148" i="5"/>
  <c r="D147" i="5"/>
  <c r="G147" i="5" s="1"/>
  <c r="D146" i="5"/>
  <c r="G146" i="5" s="1"/>
  <c r="D145" i="5"/>
  <c r="G145" i="5" s="1"/>
  <c r="D144" i="5"/>
  <c r="E144" i="5" s="1"/>
  <c r="D143" i="5"/>
  <c r="G143" i="5" s="1"/>
  <c r="D142" i="5"/>
  <c r="G142" i="5" s="1"/>
  <c r="D141" i="5"/>
  <c r="G141" i="5" s="1"/>
  <c r="D140" i="5"/>
  <c r="E140" i="5" s="1"/>
  <c r="D139" i="5"/>
  <c r="G139" i="5" s="1"/>
  <c r="D138" i="5"/>
  <c r="G138" i="5" s="1"/>
  <c r="D137" i="5"/>
  <c r="G137" i="5" s="1"/>
  <c r="C137" i="5"/>
  <c r="B137" i="5"/>
  <c r="B124" i="5"/>
  <c r="B100" i="5"/>
  <c r="B76" i="5"/>
  <c r="B52" i="5"/>
  <c r="B28" i="5"/>
  <c r="B21" i="5"/>
  <c r="B13" i="5"/>
  <c r="D15" i="5"/>
  <c r="E15" i="5" s="1"/>
  <c r="D16" i="5"/>
  <c r="F16" i="5" s="1"/>
  <c r="D17" i="5"/>
  <c r="F17" i="5" s="1"/>
  <c r="D18" i="5"/>
  <c r="F18" i="5" s="1"/>
  <c r="D19" i="5"/>
  <c r="E19" i="5" s="1"/>
  <c r="D20" i="5"/>
  <c r="E20" i="5" s="1"/>
  <c r="D22" i="5"/>
  <c r="F22" i="5" s="1"/>
  <c r="D23" i="5"/>
  <c r="E23" i="5" s="1"/>
  <c r="D24" i="5"/>
  <c r="E24" i="5" s="1"/>
  <c r="D25" i="5"/>
  <c r="E25" i="5" s="1"/>
  <c r="D26" i="5"/>
  <c r="F26" i="5" s="1"/>
  <c r="D27" i="5"/>
  <c r="E27" i="5" s="1"/>
  <c r="D29" i="5"/>
  <c r="E29" i="5" s="1"/>
  <c r="D30" i="5"/>
  <c r="E30" i="5" s="1"/>
  <c r="D31" i="5"/>
  <c r="F31" i="5" s="1"/>
  <c r="D32" i="5"/>
  <c r="F32" i="5" s="1"/>
  <c r="D33" i="5"/>
  <c r="E33" i="5" s="1"/>
  <c r="D34" i="5"/>
  <c r="E34" i="5" s="1"/>
  <c r="D35" i="5"/>
  <c r="F35" i="5" s="1"/>
  <c r="D36" i="5"/>
  <c r="F36" i="5" s="1"/>
  <c r="D37" i="5"/>
  <c r="E37" i="5" s="1"/>
  <c r="D38" i="5"/>
  <c r="E38" i="5" s="1"/>
  <c r="D39" i="5"/>
  <c r="F39" i="5" s="1"/>
  <c r="D40" i="5"/>
  <c r="E40" i="5" s="1"/>
  <c r="D41" i="5"/>
  <c r="E41" i="5" s="1"/>
  <c r="D42" i="5"/>
  <c r="E42" i="5" s="1"/>
  <c r="D43" i="5"/>
  <c r="F43" i="5" s="1"/>
  <c r="D44" i="5"/>
  <c r="E44" i="5" s="1"/>
  <c r="D45" i="5"/>
  <c r="E45" i="5" s="1"/>
  <c r="D46" i="5"/>
  <c r="E46" i="5" s="1"/>
  <c r="D47" i="5"/>
  <c r="F47" i="5" s="1"/>
  <c r="D48" i="5"/>
  <c r="F48" i="5" s="1"/>
  <c r="D49" i="5"/>
  <c r="E49" i="5" s="1"/>
  <c r="D50" i="5"/>
  <c r="E50" i="5" s="1"/>
  <c r="D51" i="5"/>
  <c r="F51" i="5" s="1"/>
  <c r="D53" i="5"/>
  <c r="F53" i="5" s="1"/>
  <c r="D54" i="5"/>
  <c r="E54" i="5" s="1"/>
  <c r="D55" i="5"/>
  <c r="E55" i="5" s="1"/>
  <c r="D56" i="5"/>
  <c r="F56" i="5" s="1"/>
  <c r="D57" i="5"/>
  <c r="E57" i="5" s="1"/>
  <c r="D58" i="5"/>
  <c r="E58" i="5" s="1"/>
  <c r="D59" i="5"/>
  <c r="E59" i="5" s="1"/>
  <c r="D60" i="5"/>
  <c r="F60" i="5" s="1"/>
  <c r="D61" i="5"/>
  <c r="E61" i="5" s="1"/>
  <c r="D62" i="5"/>
  <c r="E62" i="5" s="1"/>
  <c r="D63" i="5"/>
  <c r="E63" i="5" s="1"/>
  <c r="D64" i="5"/>
  <c r="F64" i="5" s="1"/>
  <c r="D65" i="5"/>
  <c r="F65" i="5" s="1"/>
  <c r="D66" i="5"/>
  <c r="E66" i="5" s="1"/>
  <c r="D67" i="5"/>
  <c r="E67" i="5" s="1"/>
  <c r="D68" i="5"/>
  <c r="F68" i="5" s="1"/>
  <c r="D69" i="5"/>
  <c r="F69" i="5" s="1"/>
  <c r="D70" i="5"/>
  <c r="E70" i="5" s="1"/>
  <c r="D71" i="5"/>
  <c r="E71" i="5" s="1"/>
  <c r="D72" i="5"/>
  <c r="F72" i="5" s="1"/>
  <c r="D73" i="5"/>
  <c r="E73" i="5" s="1"/>
  <c r="D74" i="5"/>
  <c r="E74" i="5" s="1"/>
  <c r="D75" i="5"/>
  <c r="E75" i="5" s="1"/>
  <c r="D77" i="5"/>
  <c r="F77" i="5" s="1"/>
  <c r="D78" i="5"/>
  <c r="E78" i="5" s="1"/>
  <c r="D79" i="5"/>
  <c r="E79" i="5" s="1"/>
  <c r="D80" i="5"/>
  <c r="E80" i="5" s="1"/>
  <c r="D81" i="5"/>
  <c r="F81" i="5" s="1"/>
  <c r="D82" i="5"/>
  <c r="E82" i="5" s="1"/>
  <c r="D83" i="5"/>
  <c r="E83" i="5" s="1"/>
  <c r="D84" i="5"/>
  <c r="E84" i="5" s="1"/>
  <c r="D85" i="5"/>
  <c r="F85" i="5" s="1"/>
  <c r="D86" i="5"/>
  <c r="F86" i="5" s="1"/>
  <c r="D87" i="5"/>
  <c r="E87" i="5" s="1"/>
  <c r="D88" i="5"/>
  <c r="E88" i="5" s="1"/>
  <c r="D89" i="5"/>
  <c r="F89" i="5" s="1"/>
  <c r="D90" i="5"/>
  <c r="E90" i="5" s="1"/>
  <c r="D91" i="5"/>
  <c r="E91" i="5" s="1"/>
  <c r="D92" i="5"/>
  <c r="E92" i="5" s="1"/>
  <c r="D93" i="5"/>
  <c r="F93" i="5" s="1"/>
  <c r="D94" i="5"/>
  <c r="E94" i="5" s="1"/>
  <c r="D95" i="5"/>
  <c r="E95" i="5" s="1"/>
  <c r="D96" i="5"/>
  <c r="E96" i="5" s="1"/>
  <c r="D97" i="5"/>
  <c r="F97" i="5" s="1"/>
  <c r="D98" i="5"/>
  <c r="F98" i="5" s="1"/>
  <c r="D99" i="5"/>
  <c r="E99" i="5" s="1"/>
  <c r="D101" i="5"/>
  <c r="E101" i="5" s="1"/>
  <c r="D102" i="5"/>
  <c r="F102" i="5" s="1"/>
  <c r="D103" i="5"/>
  <c r="F103" i="5" s="1"/>
  <c r="D104" i="5"/>
  <c r="E104" i="5" s="1"/>
  <c r="D105" i="5"/>
  <c r="E105" i="5" s="1"/>
  <c r="D106" i="5"/>
  <c r="F106" i="5" s="1"/>
  <c r="D107" i="5"/>
  <c r="E107" i="5" s="1"/>
  <c r="D108" i="5"/>
  <c r="E108" i="5" s="1"/>
  <c r="D109" i="5"/>
  <c r="E109" i="5" s="1"/>
  <c r="D110" i="5"/>
  <c r="F110" i="5" s="1"/>
  <c r="D111" i="5"/>
  <c r="E111" i="5" s="1"/>
  <c r="D112" i="5"/>
  <c r="E112" i="5" s="1"/>
  <c r="D113" i="5"/>
  <c r="E113" i="5" s="1"/>
  <c r="D114" i="5"/>
  <c r="F114" i="5" s="1"/>
  <c r="D115" i="5"/>
  <c r="E115" i="5" s="1"/>
  <c r="D116" i="5"/>
  <c r="E116" i="5" s="1"/>
  <c r="D117" i="5"/>
  <c r="E117" i="5" s="1"/>
  <c r="D118" i="5"/>
  <c r="F118" i="5" s="1"/>
  <c r="D119" i="5"/>
  <c r="F119" i="5" s="1"/>
  <c r="D120" i="5"/>
  <c r="E120" i="5" s="1"/>
  <c r="D121" i="5"/>
  <c r="E121" i="5" s="1"/>
  <c r="D122" i="5"/>
  <c r="F122" i="5" s="1"/>
  <c r="D123" i="5"/>
  <c r="E123" i="5" s="1"/>
  <c r="D125" i="5"/>
  <c r="E125" i="5" s="1"/>
  <c r="D126" i="5"/>
  <c r="E126" i="5" s="1"/>
  <c r="D127" i="5"/>
  <c r="F127" i="5" s="1"/>
  <c r="D128" i="5"/>
  <c r="E128" i="5" s="1"/>
  <c r="D129" i="5"/>
  <c r="E129" i="5" s="1"/>
  <c r="D130" i="5"/>
  <c r="E130" i="5" s="1"/>
  <c r="D131" i="5"/>
  <c r="F131" i="5" s="1"/>
  <c r="D132" i="5"/>
  <c r="E132" i="5" s="1"/>
  <c r="D133" i="5"/>
  <c r="E133" i="5" s="1"/>
  <c r="D134" i="5"/>
  <c r="E134" i="5" s="1"/>
  <c r="D135" i="5"/>
  <c r="F135" i="5" s="1"/>
  <c r="D136" i="5"/>
  <c r="F136" i="5" s="1"/>
  <c r="D162" i="5"/>
  <c r="E162" i="5" s="1"/>
  <c r="D163" i="5"/>
  <c r="E163" i="5" s="1"/>
  <c r="D164" i="5"/>
  <c r="F164" i="5" s="1"/>
  <c r="D165" i="5"/>
  <c r="E165" i="5" s="1"/>
  <c r="D166" i="5"/>
  <c r="E166" i="5" s="1"/>
  <c r="D167" i="5"/>
  <c r="E167" i="5" s="1"/>
  <c r="M158" i="1"/>
  <c r="N158" i="1" s="1"/>
  <c r="L158" i="1"/>
  <c r="K158" i="1"/>
  <c r="I158" i="1"/>
  <c r="H158" i="1"/>
  <c r="J158" i="1" s="1"/>
  <c r="G158" i="1"/>
  <c r="F158" i="1"/>
  <c r="E158" i="1"/>
  <c r="M157" i="1"/>
  <c r="L157" i="1"/>
  <c r="K157" i="1"/>
  <c r="I157" i="1"/>
  <c r="H157" i="1"/>
  <c r="J157" i="1" s="1"/>
  <c r="G157" i="1"/>
  <c r="F157" i="1"/>
  <c r="E157" i="1"/>
  <c r="M156" i="1"/>
  <c r="N156" i="1" s="1"/>
  <c r="L156" i="1"/>
  <c r="K156" i="1"/>
  <c r="I156" i="1"/>
  <c r="H156" i="1"/>
  <c r="J156" i="1" s="1"/>
  <c r="G156" i="1"/>
  <c r="F156" i="1"/>
  <c r="E156" i="1"/>
  <c r="M155" i="1"/>
  <c r="N155" i="1" s="1"/>
  <c r="L155" i="1"/>
  <c r="K155" i="1"/>
  <c r="I155" i="1"/>
  <c r="H155" i="1"/>
  <c r="J155" i="1" s="1"/>
  <c r="G155" i="1"/>
  <c r="F155" i="1"/>
  <c r="E155" i="1"/>
  <c r="M154" i="1"/>
  <c r="N154" i="1" s="1"/>
  <c r="L154" i="1"/>
  <c r="K154" i="1"/>
  <c r="I154" i="1"/>
  <c r="H154" i="1"/>
  <c r="G154" i="1"/>
  <c r="F154" i="1"/>
  <c r="E154" i="1"/>
  <c r="M153" i="1"/>
  <c r="L153" i="1"/>
  <c r="K153" i="1"/>
  <c r="I153" i="1"/>
  <c r="H153" i="1"/>
  <c r="J153" i="1" s="1"/>
  <c r="G153" i="1"/>
  <c r="F153" i="1"/>
  <c r="E153" i="1"/>
  <c r="M152" i="1"/>
  <c r="N152" i="1" s="1"/>
  <c r="L152" i="1"/>
  <c r="K152" i="1"/>
  <c r="I152" i="1"/>
  <c r="H152" i="1"/>
  <c r="J152" i="1" s="1"/>
  <c r="G152" i="1"/>
  <c r="F152" i="1"/>
  <c r="E152" i="1"/>
  <c r="M151" i="1"/>
  <c r="L151" i="1"/>
  <c r="N151" i="1" s="1"/>
  <c r="K151" i="1"/>
  <c r="I151" i="1"/>
  <c r="H151" i="1"/>
  <c r="J151" i="1" s="1"/>
  <c r="G151" i="1"/>
  <c r="F151" i="1"/>
  <c r="E151" i="1"/>
  <c r="M150" i="1"/>
  <c r="L150" i="1"/>
  <c r="K150" i="1"/>
  <c r="I150" i="1"/>
  <c r="H150" i="1"/>
  <c r="G150" i="1"/>
  <c r="F150" i="1"/>
  <c r="E150" i="1"/>
  <c r="M149" i="1"/>
  <c r="L149" i="1"/>
  <c r="N149" i="1" s="1"/>
  <c r="K149" i="1"/>
  <c r="I149" i="1"/>
  <c r="H149" i="1"/>
  <c r="J149" i="1" s="1"/>
  <c r="G149" i="1"/>
  <c r="F149" i="1"/>
  <c r="E149" i="1"/>
  <c r="M148" i="1"/>
  <c r="L148" i="1"/>
  <c r="K148" i="1"/>
  <c r="I148" i="1"/>
  <c r="H148" i="1"/>
  <c r="J148" i="1" s="1"/>
  <c r="G148" i="1"/>
  <c r="F148" i="1"/>
  <c r="E148" i="1"/>
  <c r="M147" i="1"/>
  <c r="N147" i="1" s="1"/>
  <c r="L147" i="1"/>
  <c r="K147" i="1"/>
  <c r="I147" i="1"/>
  <c r="H147" i="1"/>
  <c r="J147" i="1" s="1"/>
  <c r="G147" i="1"/>
  <c r="F147" i="1"/>
  <c r="E147" i="1"/>
  <c r="M145" i="1"/>
  <c r="L145" i="1"/>
  <c r="K145" i="1"/>
  <c r="I145" i="1"/>
  <c r="H145" i="1"/>
  <c r="G145" i="1"/>
  <c r="F145" i="1"/>
  <c r="E145" i="1"/>
  <c r="M144" i="1"/>
  <c r="L144" i="1"/>
  <c r="K144" i="1"/>
  <c r="I144" i="1"/>
  <c r="H144" i="1"/>
  <c r="G144" i="1"/>
  <c r="F144" i="1"/>
  <c r="E144" i="1"/>
  <c r="M143" i="1"/>
  <c r="L143" i="1"/>
  <c r="K143" i="1"/>
  <c r="I143" i="1"/>
  <c r="H143" i="1"/>
  <c r="G143" i="1"/>
  <c r="F143" i="1"/>
  <c r="E143" i="1"/>
  <c r="M142" i="1"/>
  <c r="N142" i="1" s="1"/>
  <c r="L142" i="1"/>
  <c r="K142" i="1"/>
  <c r="I142" i="1"/>
  <c r="H142" i="1"/>
  <c r="G142" i="1"/>
  <c r="F142" i="1"/>
  <c r="E142" i="1"/>
  <c r="M141" i="1"/>
  <c r="L141" i="1"/>
  <c r="K141" i="1"/>
  <c r="I141" i="1"/>
  <c r="H141" i="1"/>
  <c r="G141" i="1"/>
  <c r="F141" i="1"/>
  <c r="E141" i="1"/>
  <c r="M140" i="1"/>
  <c r="L140" i="1"/>
  <c r="K140" i="1"/>
  <c r="I140" i="1"/>
  <c r="H140" i="1"/>
  <c r="G140" i="1"/>
  <c r="F140" i="1"/>
  <c r="E140" i="1"/>
  <c r="M139" i="1"/>
  <c r="N139" i="1" s="1"/>
  <c r="L139" i="1"/>
  <c r="K139" i="1"/>
  <c r="I139" i="1"/>
  <c r="H139" i="1"/>
  <c r="J139" i="1" s="1"/>
  <c r="G139" i="1"/>
  <c r="F139" i="1"/>
  <c r="E139" i="1"/>
  <c r="M138" i="1"/>
  <c r="N138" i="1" s="1"/>
  <c r="L138" i="1"/>
  <c r="K138" i="1"/>
  <c r="I138" i="1"/>
  <c r="H138" i="1"/>
  <c r="G138" i="1"/>
  <c r="F138" i="1"/>
  <c r="E138" i="1"/>
  <c r="M137" i="1"/>
  <c r="L137" i="1"/>
  <c r="K137" i="1"/>
  <c r="I137" i="1"/>
  <c r="H137" i="1"/>
  <c r="G137" i="1"/>
  <c r="F137" i="1"/>
  <c r="E137" i="1"/>
  <c r="M136" i="1"/>
  <c r="L136" i="1"/>
  <c r="K136" i="1"/>
  <c r="I136" i="1"/>
  <c r="H136" i="1"/>
  <c r="G136" i="1"/>
  <c r="F136" i="1"/>
  <c r="E136" i="1"/>
  <c r="M135" i="1"/>
  <c r="N135" i="1" s="1"/>
  <c r="L135" i="1"/>
  <c r="K135" i="1"/>
  <c r="I135" i="1"/>
  <c r="H135" i="1"/>
  <c r="J135" i="1" s="1"/>
  <c r="G135" i="1"/>
  <c r="F135" i="1"/>
  <c r="E135" i="1"/>
  <c r="E75" i="1"/>
  <c r="F75" i="1"/>
  <c r="G75" i="1"/>
  <c r="H75" i="1"/>
  <c r="I75" i="1"/>
  <c r="K75" i="1"/>
  <c r="L75" i="1"/>
  <c r="M75" i="1"/>
  <c r="B22" i="6"/>
  <c r="B29" i="6"/>
  <c r="B41" i="6"/>
  <c r="B53" i="6"/>
  <c r="B65" i="6"/>
  <c r="B77" i="6"/>
  <c r="B89" i="6"/>
  <c r="B101" i="6"/>
  <c r="B113" i="6"/>
  <c r="B125" i="6"/>
  <c r="B162" i="6"/>
  <c r="K17" i="6"/>
  <c r="C17" i="6" s="1"/>
  <c r="K18" i="6"/>
  <c r="C18" i="6" s="1"/>
  <c r="K19" i="6"/>
  <c r="C19" i="6" s="1"/>
  <c r="K20" i="6"/>
  <c r="C20" i="6" s="1"/>
  <c r="K22" i="6"/>
  <c r="C22" i="6" s="1"/>
  <c r="K23" i="6"/>
  <c r="C23" i="6" s="1"/>
  <c r="K24" i="6"/>
  <c r="C24" i="6" s="1"/>
  <c r="K25" i="6"/>
  <c r="C25" i="6" s="1"/>
  <c r="K26" i="6"/>
  <c r="C26" i="6" s="1"/>
  <c r="K27" i="6"/>
  <c r="C27" i="6" s="1"/>
  <c r="K29" i="6"/>
  <c r="C29" i="6" s="1"/>
  <c r="K30" i="6"/>
  <c r="C30" i="6" s="1"/>
  <c r="K31" i="6"/>
  <c r="C31" i="6" s="1"/>
  <c r="K32" i="6"/>
  <c r="C32" i="6" s="1"/>
  <c r="K33" i="6"/>
  <c r="C33" i="6" s="1"/>
  <c r="K34" i="6"/>
  <c r="C34" i="6" s="1"/>
  <c r="K35" i="6"/>
  <c r="C35" i="6" s="1"/>
  <c r="K36" i="6"/>
  <c r="C36" i="6" s="1"/>
  <c r="K37" i="6"/>
  <c r="C37" i="6" s="1"/>
  <c r="K38" i="6"/>
  <c r="C38" i="6" s="1"/>
  <c r="K39" i="6"/>
  <c r="C39" i="6" s="1"/>
  <c r="K40" i="6"/>
  <c r="C40" i="6" s="1"/>
  <c r="K41" i="6"/>
  <c r="C41" i="6" s="1"/>
  <c r="K42" i="6"/>
  <c r="C42" i="6" s="1"/>
  <c r="K43" i="6"/>
  <c r="C43" i="6" s="1"/>
  <c r="K44" i="6"/>
  <c r="C44" i="6" s="1"/>
  <c r="K45" i="6"/>
  <c r="C45" i="6" s="1"/>
  <c r="K46" i="6"/>
  <c r="C46" i="6" s="1"/>
  <c r="K47" i="6"/>
  <c r="C47" i="6" s="1"/>
  <c r="K48" i="6"/>
  <c r="C48" i="6" s="1"/>
  <c r="K49" i="6"/>
  <c r="C49" i="6" s="1"/>
  <c r="K50" i="6"/>
  <c r="C50" i="6" s="1"/>
  <c r="K51" i="6"/>
  <c r="C51" i="6" s="1"/>
  <c r="K53" i="6"/>
  <c r="C53" i="6" s="1"/>
  <c r="K54" i="6"/>
  <c r="C54" i="6" s="1"/>
  <c r="K55" i="6"/>
  <c r="C55" i="6" s="1"/>
  <c r="K56" i="6"/>
  <c r="C56" i="6" s="1"/>
  <c r="K57" i="6"/>
  <c r="C57" i="6" s="1"/>
  <c r="K58" i="6"/>
  <c r="C58" i="6" s="1"/>
  <c r="K59" i="6"/>
  <c r="C59" i="6" s="1"/>
  <c r="K60" i="6"/>
  <c r="C60" i="6" s="1"/>
  <c r="K61" i="6"/>
  <c r="C61" i="6" s="1"/>
  <c r="K62" i="6"/>
  <c r="C62" i="6" s="1"/>
  <c r="K63" i="6"/>
  <c r="C63" i="6" s="1"/>
  <c r="K64" i="6"/>
  <c r="C64" i="6" s="1"/>
  <c r="K65" i="6"/>
  <c r="C65" i="6" s="1"/>
  <c r="K66" i="6"/>
  <c r="C66" i="6" s="1"/>
  <c r="K67" i="6"/>
  <c r="C67" i="6" s="1"/>
  <c r="K68" i="6"/>
  <c r="C68" i="6" s="1"/>
  <c r="K69" i="6"/>
  <c r="C69" i="6" s="1"/>
  <c r="K70" i="6"/>
  <c r="C70" i="6" s="1"/>
  <c r="K71" i="6"/>
  <c r="C71" i="6" s="1"/>
  <c r="K72" i="6"/>
  <c r="C72" i="6" s="1"/>
  <c r="K73" i="6"/>
  <c r="C73" i="6" s="1"/>
  <c r="K74" i="6"/>
  <c r="C74" i="6" s="1"/>
  <c r="K75" i="6"/>
  <c r="C75" i="6" s="1"/>
  <c r="K77" i="6"/>
  <c r="C77" i="6" s="1"/>
  <c r="K78" i="6"/>
  <c r="C78" i="6" s="1"/>
  <c r="K79" i="6"/>
  <c r="C79" i="6" s="1"/>
  <c r="K80" i="6"/>
  <c r="C80" i="6" s="1"/>
  <c r="K81" i="6"/>
  <c r="C81" i="6" s="1"/>
  <c r="K82" i="6"/>
  <c r="C82" i="6" s="1"/>
  <c r="K83" i="6"/>
  <c r="C83" i="6" s="1"/>
  <c r="K84" i="6"/>
  <c r="C84" i="6" s="1"/>
  <c r="K85" i="6"/>
  <c r="C85" i="6" s="1"/>
  <c r="K86" i="6"/>
  <c r="C86" i="6" s="1"/>
  <c r="K87" i="6"/>
  <c r="C87" i="6" s="1"/>
  <c r="K88" i="6"/>
  <c r="C88" i="6" s="1"/>
  <c r="K89" i="6"/>
  <c r="C89" i="6" s="1"/>
  <c r="K90" i="6"/>
  <c r="C90" i="6" s="1"/>
  <c r="K91" i="6"/>
  <c r="C91" i="6" s="1"/>
  <c r="K92" i="6"/>
  <c r="C92" i="6" s="1"/>
  <c r="K93" i="6"/>
  <c r="C93" i="6" s="1"/>
  <c r="K94" i="6"/>
  <c r="C94" i="6" s="1"/>
  <c r="K95" i="6"/>
  <c r="C95" i="6" s="1"/>
  <c r="K96" i="6"/>
  <c r="C96" i="6" s="1"/>
  <c r="K97" i="6"/>
  <c r="C97" i="6" s="1"/>
  <c r="K98" i="6"/>
  <c r="C98" i="6" s="1"/>
  <c r="K99" i="6"/>
  <c r="C99" i="6" s="1"/>
  <c r="K101" i="6"/>
  <c r="C101" i="6" s="1"/>
  <c r="K102" i="6"/>
  <c r="C102" i="6" s="1"/>
  <c r="K103" i="6"/>
  <c r="C103" i="6" s="1"/>
  <c r="K104" i="6"/>
  <c r="C104" i="6" s="1"/>
  <c r="K105" i="6"/>
  <c r="C105" i="6" s="1"/>
  <c r="K106" i="6"/>
  <c r="C106" i="6" s="1"/>
  <c r="K107" i="6"/>
  <c r="C107" i="6" s="1"/>
  <c r="K108" i="6"/>
  <c r="C108" i="6" s="1"/>
  <c r="K109" i="6"/>
  <c r="C109" i="6" s="1"/>
  <c r="K110" i="6"/>
  <c r="C110" i="6" s="1"/>
  <c r="K111" i="6"/>
  <c r="C111" i="6" s="1"/>
  <c r="K112" i="6"/>
  <c r="C112" i="6" s="1"/>
  <c r="K113" i="6"/>
  <c r="C113" i="6" s="1"/>
  <c r="K114" i="6"/>
  <c r="C114" i="6" s="1"/>
  <c r="K115" i="6"/>
  <c r="C115" i="6" s="1"/>
  <c r="K116" i="6"/>
  <c r="C116" i="6" s="1"/>
  <c r="K117" i="6"/>
  <c r="C117" i="6" s="1"/>
  <c r="K118" i="6"/>
  <c r="C118" i="6" s="1"/>
  <c r="K119" i="6"/>
  <c r="C119" i="6" s="1"/>
  <c r="K120" i="6"/>
  <c r="C120" i="6" s="1"/>
  <c r="K121" i="6"/>
  <c r="C121" i="6" s="1"/>
  <c r="K122" i="6"/>
  <c r="C122" i="6" s="1"/>
  <c r="K123" i="6"/>
  <c r="C123" i="6" s="1"/>
  <c r="K125" i="6"/>
  <c r="C125" i="6" s="1"/>
  <c r="K126" i="6"/>
  <c r="C126" i="6" s="1"/>
  <c r="K127" i="6"/>
  <c r="C127" i="6" s="1"/>
  <c r="K128" i="6"/>
  <c r="C128" i="6" s="1"/>
  <c r="K129" i="6"/>
  <c r="C129" i="6" s="1"/>
  <c r="K130" i="6"/>
  <c r="C130" i="6" s="1"/>
  <c r="K131" i="6"/>
  <c r="C131" i="6" s="1"/>
  <c r="K132" i="6"/>
  <c r="C132" i="6" s="1"/>
  <c r="K133" i="6"/>
  <c r="C133" i="6" s="1"/>
  <c r="K134" i="6"/>
  <c r="C134" i="6" s="1"/>
  <c r="K135" i="6"/>
  <c r="C135" i="6" s="1"/>
  <c r="K136" i="6"/>
  <c r="C136" i="6" s="1"/>
  <c r="K162" i="6"/>
  <c r="C162" i="6" s="1"/>
  <c r="K163" i="6"/>
  <c r="C163" i="6" s="1"/>
  <c r="K164" i="6"/>
  <c r="C164" i="6" s="1"/>
  <c r="K165" i="6"/>
  <c r="C165" i="6" s="1"/>
  <c r="K166" i="6"/>
  <c r="C166" i="6" s="1"/>
  <c r="K167" i="6"/>
  <c r="C167" i="6" s="1"/>
  <c r="B14" i="6"/>
  <c r="B32" i="7"/>
  <c r="B39" i="7"/>
  <c r="B51" i="7"/>
  <c r="B63" i="7"/>
  <c r="B75" i="7"/>
  <c r="B87" i="7"/>
  <c r="B99" i="7"/>
  <c r="B111" i="7"/>
  <c r="B123" i="7"/>
  <c r="B135" i="7"/>
  <c r="B172" i="7"/>
  <c r="J28" i="7"/>
  <c r="C28" i="7" s="1"/>
  <c r="J29" i="7"/>
  <c r="C29" i="7" s="1"/>
  <c r="J30" i="7"/>
  <c r="C30" i="7" s="1"/>
  <c r="J32" i="7"/>
  <c r="C32" i="7" s="1"/>
  <c r="J33" i="7"/>
  <c r="C33" i="7" s="1"/>
  <c r="J34" i="7"/>
  <c r="C34" i="7" s="1"/>
  <c r="J35" i="7"/>
  <c r="C35" i="7" s="1"/>
  <c r="J36" i="7"/>
  <c r="C36" i="7" s="1"/>
  <c r="J37" i="7"/>
  <c r="C37" i="7" s="1"/>
  <c r="J39" i="7"/>
  <c r="C39" i="7" s="1"/>
  <c r="J40" i="7"/>
  <c r="C40" i="7" s="1"/>
  <c r="J41" i="7"/>
  <c r="C41" i="7" s="1"/>
  <c r="J42" i="7"/>
  <c r="C42" i="7" s="1"/>
  <c r="J43" i="7"/>
  <c r="C43" i="7" s="1"/>
  <c r="J44" i="7"/>
  <c r="C44" i="7" s="1"/>
  <c r="J45" i="7"/>
  <c r="C45" i="7" s="1"/>
  <c r="J46" i="7"/>
  <c r="C46" i="7" s="1"/>
  <c r="J47" i="7"/>
  <c r="C47" i="7" s="1"/>
  <c r="J48" i="7"/>
  <c r="C48" i="7" s="1"/>
  <c r="J49" i="7"/>
  <c r="C49" i="7" s="1"/>
  <c r="J50" i="7"/>
  <c r="C50" i="7" s="1"/>
  <c r="J51" i="7"/>
  <c r="C51" i="7" s="1"/>
  <c r="J52" i="7"/>
  <c r="C52" i="7" s="1"/>
  <c r="J53" i="7"/>
  <c r="C53" i="7" s="1"/>
  <c r="J54" i="7"/>
  <c r="C54" i="7" s="1"/>
  <c r="J55" i="7"/>
  <c r="C55" i="7" s="1"/>
  <c r="J56" i="7"/>
  <c r="C56" i="7" s="1"/>
  <c r="J57" i="7"/>
  <c r="C57" i="7" s="1"/>
  <c r="J58" i="7"/>
  <c r="C58" i="7" s="1"/>
  <c r="J59" i="7"/>
  <c r="C59" i="7" s="1"/>
  <c r="J60" i="7"/>
  <c r="C60" i="7" s="1"/>
  <c r="J61" i="7"/>
  <c r="C61" i="7" s="1"/>
  <c r="J63" i="7"/>
  <c r="C63" i="7" s="1"/>
  <c r="J64" i="7"/>
  <c r="C64" i="7" s="1"/>
  <c r="J65" i="7"/>
  <c r="C65" i="7" s="1"/>
  <c r="J66" i="7"/>
  <c r="C66" i="7" s="1"/>
  <c r="J67" i="7"/>
  <c r="C67" i="7" s="1"/>
  <c r="J68" i="7"/>
  <c r="C68" i="7" s="1"/>
  <c r="J69" i="7"/>
  <c r="C69" i="7" s="1"/>
  <c r="J70" i="7"/>
  <c r="C70" i="7" s="1"/>
  <c r="J71" i="7"/>
  <c r="C71" i="7" s="1"/>
  <c r="J72" i="7"/>
  <c r="C72" i="7" s="1"/>
  <c r="J73" i="7"/>
  <c r="C73" i="7" s="1"/>
  <c r="J74" i="7"/>
  <c r="C74" i="7" s="1"/>
  <c r="J75" i="7"/>
  <c r="C75" i="7" s="1"/>
  <c r="J76" i="7"/>
  <c r="C76" i="7" s="1"/>
  <c r="J77" i="7"/>
  <c r="C77" i="7" s="1"/>
  <c r="J78" i="7"/>
  <c r="C78" i="7" s="1"/>
  <c r="J79" i="7"/>
  <c r="C79" i="7" s="1"/>
  <c r="J80" i="7"/>
  <c r="C80" i="7" s="1"/>
  <c r="J81" i="7"/>
  <c r="C81" i="7" s="1"/>
  <c r="J82" i="7"/>
  <c r="C82" i="7" s="1"/>
  <c r="J83" i="7"/>
  <c r="C83" i="7" s="1"/>
  <c r="J84" i="7"/>
  <c r="C84" i="7" s="1"/>
  <c r="J85" i="7"/>
  <c r="C85" i="7" s="1"/>
  <c r="J87" i="7"/>
  <c r="C87" i="7" s="1"/>
  <c r="J88" i="7"/>
  <c r="C88" i="7" s="1"/>
  <c r="J89" i="7"/>
  <c r="C89" i="7" s="1"/>
  <c r="J90" i="7"/>
  <c r="C90" i="7" s="1"/>
  <c r="J91" i="7"/>
  <c r="C91" i="7" s="1"/>
  <c r="J92" i="7"/>
  <c r="C92" i="7" s="1"/>
  <c r="J93" i="7"/>
  <c r="C93" i="7" s="1"/>
  <c r="J94" i="7"/>
  <c r="C94" i="7" s="1"/>
  <c r="J95" i="7"/>
  <c r="C95" i="7" s="1"/>
  <c r="J96" i="7"/>
  <c r="C96" i="7" s="1"/>
  <c r="J97" i="7"/>
  <c r="C97" i="7" s="1"/>
  <c r="J98" i="7"/>
  <c r="C98" i="7" s="1"/>
  <c r="J99" i="7"/>
  <c r="C99" i="7" s="1"/>
  <c r="J100" i="7"/>
  <c r="C100" i="7" s="1"/>
  <c r="J101" i="7"/>
  <c r="C101" i="7" s="1"/>
  <c r="J102" i="7"/>
  <c r="C102" i="7" s="1"/>
  <c r="J103" i="7"/>
  <c r="C103" i="7" s="1"/>
  <c r="J104" i="7"/>
  <c r="C104" i="7" s="1"/>
  <c r="J105" i="7"/>
  <c r="C105" i="7" s="1"/>
  <c r="J106" i="7"/>
  <c r="C106" i="7" s="1"/>
  <c r="J107" i="7"/>
  <c r="C107" i="7" s="1"/>
  <c r="J108" i="7"/>
  <c r="C108" i="7" s="1"/>
  <c r="J109" i="7"/>
  <c r="C109" i="7" s="1"/>
  <c r="J111" i="7"/>
  <c r="C111" i="7" s="1"/>
  <c r="J112" i="7"/>
  <c r="C112" i="7" s="1"/>
  <c r="J113" i="7"/>
  <c r="C113" i="7" s="1"/>
  <c r="J114" i="7"/>
  <c r="C114" i="7" s="1"/>
  <c r="J115" i="7"/>
  <c r="C115" i="7" s="1"/>
  <c r="J116" i="7"/>
  <c r="C116" i="7" s="1"/>
  <c r="J117" i="7"/>
  <c r="C117" i="7" s="1"/>
  <c r="J118" i="7"/>
  <c r="C118" i="7" s="1"/>
  <c r="J119" i="7"/>
  <c r="C119" i="7" s="1"/>
  <c r="J120" i="7"/>
  <c r="C120" i="7" s="1"/>
  <c r="J121" i="7"/>
  <c r="C121" i="7" s="1"/>
  <c r="J122" i="7"/>
  <c r="C122" i="7" s="1"/>
  <c r="J123" i="7"/>
  <c r="C123" i="7" s="1"/>
  <c r="J124" i="7"/>
  <c r="C124" i="7" s="1"/>
  <c r="J125" i="7"/>
  <c r="C125" i="7" s="1"/>
  <c r="J126" i="7"/>
  <c r="C126" i="7" s="1"/>
  <c r="J127" i="7"/>
  <c r="C127" i="7" s="1"/>
  <c r="J128" i="7"/>
  <c r="C128" i="7" s="1"/>
  <c r="J129" i="7"/>
  <c r="C129" i="7" s="1"/>
  <c r="J130" i="7"/>
  <c r="C130" i="7" s="1"/>
  <c r="J131" i="7"/>
  <c r="C131" i="7" s="1"/>
  <c r="J132" i="7"/>
  <c r="C132" i="7" s="1"/>
  <c r="J133" i="7"/>
  <c r="C133" i="7" s="1"/>
  <c r="J135" i="7"/>
  <c r="C135" i="7" s="1"/>
  <c r="J136" i="7"/>
  <c r="C136" i="7" s="1"/>
  <c r="J137" i="7"/>
  <c r="C137" i="7" s="1"/>
  <c r="J138" i="7"/>
  <c r="C138" i="7" s="1"/>
  <c r="J139" i="7"/>
  <c r="C139" i="7" s="1"/>
  <c r="J140" i="7"/>
  <c r="C140" i="7" s="1"/>
  <c r="J141" i="7"/>
  <c r="C141" i="7" s="1"/>
  <c r="J142" i="7"/>
  <c r="C142" i="7" s="1"/>
  <c r="J143" i="7"/>
  <c r="C143" i="7" s="1"/>
  <c r="J144" i="7"/>
  <c r="C144" i="7" s="1"/>
  <c r="J145" i="7"/>
  <c r="C145" i="7" s="1"/>
  <c r="J146" i="7"/>
  <c r="C146" i="7" s="1"/>
  <c r="J172" i="7"/>
  <c r="C172" i="7" s="1"/>
  <c r="J173" i="7"/>
  <c r="C173" i="7" s="1"/>
  <c r="J174" i="7"/>
  <c r="C174" i="7" s="1"/>
  <c r="J175" i="7"/>
  <c r="C175" i="7" s="1"/>
  <c r="J176" i="7"/>
  <c r="C176" i="7" s="1"/>
  <c r="J177" i="7"/>
  <c r="C177" i="7" s="1"/>
  <c r="B24" i="7"/>
  <c r="C125" i="5"/>
  <c r="C162" i="5"/>
  <c r="C101" i="5"/>
  <c r="C113" i="5"/>
  <c r="C89" i="5"/>
  <c r="C41" i="5"/>
  <c r="C53" i="5"/>
  <c r="C65" i="5"/>
  <c r="C77" i="5"/>
  <c r="C22" i="5"/>
  <c r="C29" i="5"/>
  <c r="B162" i="5"/>
  <c r="B65" i="5"/>
  <c r="B77" i="5"/>
  <c r="B89" i="5"/>
  <c r="B101" i="5"/>
  <c r="B113" i="5"/>
  <c r="B125" i="5"/>
  <c r="B22" i="5"/>
  <c r="B29" i="5"/>
  <c r="B41" i="5"/>
  <c r="B53" i="5"/>
  <c r="C14" i="5"/>
  <c r="B14" i="5"/>
  <c r="G157" i="5" l="1"/>
  <c r="E141" i="5"/>
  <c r="E159" i="5"/>
  <c r="E137" i="5"/>
  <c r="F141" i="5"/>
  <c r="F137" i="5"/>
  <c r="F140" i="5"/>
  <c r="E151" i="5"/>
  <c r="G153" i="5"/>
  <c r="F157" i="5"/>
  <c r="F158" i="5"/>
  <c r="E142" i="5"/>
  <c r="E145" i="5"/>
  <c r="F151" i="5"/>
  <c r="E152" i="5"/>
  <c r="F155" i="5"/>
  <c r="E156" i="5"/>
  <c r="F159" i="5"/>
  <c r="E160" i="5"/>
  <c r="F145" i="5"/>
  <c r="F152" i="5"/>
  <c r="F156" i="5"/>
  <c r="F160" i="5"/>
  <c r="G144" i="5"/>
  <c r="E146" i="5"/>
  <c r="E138" i="5"/>
  <c r="G140" i="5"/>
  <c r="F144" i="5"/>
  <c r="F138" i="5"/>
  <c r="E139" i="5"/>
  <c r="F142" i="5"/>
  <c r="E143" i="5"/>
  <c r="F146" i="5"/>
  <c r="E147" i="5"/>
  <c r="F139" i="5"/>
  <c r="F143" i="5"/>
  <c r="F147" i="5"/>
  <c r="E18" i="5"/>
  <c r="E119" i="5"/>
  <c r="F116" i="5"/>
  <c r="E86" i="5"/>
  <c r="F83" i="5"/>
  <c r="F44" i="5"/>
  <c r="E136" i="5"/>
  <c r="F133" i="5"/>
  <c r="E103" i="5"/>
  <c r="F99" i="5"/>
  <c r="E69" i="5"/>
  <c r="F66" i="5"/>
  <c r="E36" i="5"/>
  <c r="F33" i="5"/>
  <c r="F111" i="5"/>
  <c r="F78" i="5"/>
  <c r="F41" i="5"/>
  <c r="F166" i="5"/>
  <c r="F123" i="5"/>
  <c r="F108" i="5"/>
  <c r="F90" i="5"/>
  <c r="F74" i="5"/>
  <c r="E53" i="5"/>
  <c r="F49" i="5"/>
  <c r="F57" i="5"/>
  <c r="F23" i="5"/>
  <c r="F94" i="5"/>
  <c r="F61" i="5"/>
  <c r="F27" i="5"/>
  <c r="F128" i="5"/>
  <c r="F165" i="5"/>
  <c r="F125" i="5"/>
  <c r="F107" i="5"/>
  <c r="F91" i="5"/>
  <c r="F73" i="5"/>
  <c r="F58" i="5"/>
  <c r="F40" i="5"/>
  <c r="F24" i="5"/>
  <c r="F132" i="5"/>
  <c r="F115" i="5"/>
  <c r="F82" i="5"/>
  <c r="F129" i="5"/>
  <c r="F112" i="5"/>
  <c r="E98" i="5"/>
  <c r="F95" i="5"/>
  <c r="F79" i="5"/>
  <c r="E65" i="5"/>
  <c r="F62" i="5"/>
  <c r="E48" i="5"/>
  <c r="F45" i="5"/>
  <c r="E32" i="5"/>
  <c r="F29" i="5"/>
  <c r="E16" i="5"/>
  <c r="F162" i="5"/>
  <c r="F120" i="5"/>
  <c r="F104" i="5"/>
  <c r="F87" i="5"/>
  <c r="F70" i="5"/>
  <c r="F54" i="5"/>
  <c r="F37" i="5"/>
  <c r="F19" i="5"/>
  <c r="F15" i="5"/>
  <c r="E164" i="5"/>
  <c r="E135" i="5"/>
  <c r="E131" i="5"/>
  <c r="E127" i="5"/>
  <c r="E122" i="5"/>
  <c r="E118" i="5"/>
  <c r="E114" i="5"/>
  <c r="E110" i="5"/>
  <c r="E106" i="5"/>
  <c r="E102" i="5"/>
  <c r="E97" i="5"/>
  <c r="E93" i="5"/>
  <c r="E89" i="5"/>
  <c r="E85" i="5"/>
  <c r="E81" i="5"/>
  <c r="E77" i="5"/>
  <c r="E72" i="5"/>
  <c r="E68" i="5"/>
  <c r="E64" i="5"/>
  <c r="E60" i="5"/>
  <c r="E56" i="5"/>
  <c r="E51" i="5"/>
  <c r="E47" i="5"/>
  <c r="E43" i="5"/>
  <c r="E39" i="5"/>
  <c r="E35" i="5"/>
  <c r="E31" i="5"/>
  <c r="E26" i="5"/>
  <c r="E22" i="5"/>
  <c r="E17" i="5"/>
  <c r="F167" i="5"/>
  <c r="F163" i="5"/>
  <c r="F134" i="5"/>
  <c r="F130" i="5"/>
  <c r="F126" i="5"/>
  <c r="F121" i="5"/>
  <c r="F117" i="5"/>
  <c r="F113" i="5"/>
  <c r="F109" i="5"/>
  <c r="F105" i="5"/>
  <c r="F101" i="5"/>
  <c r="F96" i="5"/>
  <c r="F92" i="5"/>
  <c r="F88" i="5"/>
  <c r="F84" i="5"/>
  <c r="F80" i="5"/>
  <c r="F75" i="5"/>
  <c r="F71" i="5"/>
  <c r="F67" i="5"/>
  <c r="F63" i="5"/>
  <c r="F59" i="5"/>
  <c r="F55" i="5"/>
  <c r="F50" i="5"/>
  <c r="F46" i="5"/>
  <c r="F42" i="5"/>
  <c r="F38" i="5"/>
  <c r="F34" i="5"/>
  <c r="F30" i="5"/>
  <c r="F25" i="5"/>
  <c r="F20" i="5"/>
  <c r="J138" i="1"/>
  <c r="J142" i="1"/>
  <c r="N148" i="1"/>
  <c r="N150" i="1"/>
  <c r="J150" i="1"/>
  <c r="N153" i="1"/>
  <c r="N143" i="1"/>
  <c r="N157" i="1"/>
  <c r="J154" i="1"/>
  <c r="J136" i="1"/>
  <c r="N136" i="1"/>
  <c r="J137" i="1"/>
  <c r="N137" i="1"/>
  <c r="J140" i="1"/>
  <c r="N140" i="1"/>
  <c r="J141" i="1"/>
  <c r="N141" i="1"/>
  <c r="J143" i="1"/>
  <c r="J144" i="1"/>
  <c r="N144" i="1"/>
  <c r="J145" i="1"/>
  <c r="N145" i="1"/>
  <c r="N75" i="1"/>
  <c r="J75" i="1"/>
  <c r="M73" i="1"/>
  <c r="L73" i="1"/>
  <c r="K73" i="1"/>
  <c r="E75" i="6" s="1"/>
  <c r="I73" i="1"/>
  <c r="F85" i="7" s="1"/>
  <c r="H73" i="1"/>
  <c r="G73" i="1"/>
  <c r="D85" i="7" s="1"/>
  <c r="F73" i="1"/>
  <c r="E73" i="1"/>
  <c r="M72" i="1"/>
  <c r="L72" i="1"/>
  <c r="K72" i="1"/>
  <c r="E74" i="6" s="1"/>
  <c r="I72" i="1"/>
  <c r="F84" i="7" s="1"/>
  <c r="H72" i="1"/>
  <c r="E84" i="7" s="1"/>
  <c r="G72" i="1"/>
  <c r="D84" i="7" s="1"/>
  <c r="F72" i="1"/>
  <c r="E72" i="1"/>
  <c r="M71" i="1"/>
  <c r="L71" i="1"/>
  <c r="K71" i="1"/>
  <c r="E73" i="6" s="1"/>
  <c r="I71" i="1"/>
  <c r="F83" i="7" s="1"/>
  <c r="H71" i="1"/>
  <c r="G71" i="1"/>
  <c r="D83" i="7" s="1"/>
  <c r="F71" i="1"/>
  <c r="E71" i="1"/>
  <c r="M70" i="1"/>
  <c r="L70" i="1"/>
  <c r="K70" i="1"/>
  <c r="E72" i="6" s="1"/>
  <c r="I70" i="1"/>
  <c r="F82" i="7" s="1"/>
  <c r="H70" i="1"/>
  <c r="G70" i="1"/>
  <c r="D82" i="7" s="1"/>
  <c r="F70" i="1"/>
  <c r="E70" i="1"/>
  <c r="M69" i="1"/>
  <c r="L69" i="1"/>
  <c r="K69" i="1"/>
  <c r="E71" i="6" s="1"/>
  <c r="I69" i="1"/>
  <c r="F81" i="7" s="1"/>
  <c r="H69" i="1"/>
  <c r="G69" i="1"/>
  <c r="D81" i="7" s="1"/>
  <c r="F69" i="1"/>
  <c r="E69" i="1"/>
  <c r="M68" i="1"/>
  <c r="L68" i="1"/>
  <c r="K68" i="1"/>
  <c r="E70" i="6" s="1"/>
  <c r="I68" i="1"/>
  <c r="F80" i="7" s="1"/>
  <c r="H68" i="1"/>
  <c r="G68" i="1"/>
  <c r="D80" i="7" s="1"/>
  <c r="F68" i="1"/>
  <c r="E68" i="1"/>
  <c r="M67" i="1"/>
  <c r="L67" i="1"/>
  <c r="K67" i="1"/>
  <c r="E69" i="6" s="1"/>
  <c r="I67" i="1"/>
  <c r="F79" i="7" s="1"/>
  <c r="H67" i="1"/>
  <c r="G67" i="1"/>
  <c r="D79" i="7" s="1"/>
  <c r="F67" i="1"/>
  <c r="E67" i="1"/>
  <c r="M66" i="1"/>
  <c r="L66" i="1"/>
  <c r="K66" i="1"/>
  <c r="E68" i="6" s="1"/>
  <c r="I66" i="1"/>
  <c r="F78" i="7" s="1"/>
  <c r="H66" i="1"/>
  <c r="G66" i="1"/>
  <c r="D78" i="7" s="1"/>
  <c r="F66" i="1"/>
  <c r="E66" i="1"/>
  <c r="M65" i="1"/>
  <c r="L65" i="1"/>
  <c r="K65" i="1"/>
  <c r="E67" i="6" s="1"/>
  <c r="I65" i="1"/>
  <c r="F77" i="7" s="1"/>
  <c r="H65" i="1"/>
  <c r="E77" i="7" s="1"/>
  <c r="G65" i="1"/>
  <c r="D77" i="7" s="1"/>
  <c r="F65" i="1"/>
  <c r="E65" i="1"/>
  <c r="M64" i="1"/>
  <c r="L64" i="1"/>
  <c r="K64" i="1"/>
  <c r="E66" i="6" s="1"/>
  <c r="I64" i="1"/>
  <c r="F76" i="7" s="1"/>
  <c r="H64" i="1"/>
  <c r="G64" i="1"/>
  <c r="D76" i="7" s="1"/>
  <c r="F64" i="1"/>
  <c r="E64" i="1"/>
  <c r="M63" i="1"/>
  <c r="L63" i="1"/>
  <c r="K63" i="1"/>
  <c r="E65" i="6" s="1"/>
  <c r="I63" i="1"/>
  <c r="F75" i="7" s="1"/>
  <c r="H63" i="1"/>
  <c r="G63" i="1"/>
  <c r="D75" i="7" s="1"/>
  <c r="F63" i="1"/>
  <c r="E63" i="1"/>
  <c r="M49" i="1"/>
  <c r="L49" i="1"/>
  <c r="K49" i="1"/>
  <c r="E51" i="6" s="1"/>
  <c r="I49" i="1"/>
  <c r="F61" i="7" s="1"/>
  <c r="H49" i="1"/>
  <c r="E61" i="7" s="1"/>
  <c r="G49" i="1"/>
  <c r="D61" i="7" s="1"/>
  <c r="F49" i="1"/>
  <c r="E49" i="1"/>
  <c r="M48" i="1"/>
  <c r="L48" i="1"/>
  <c r="K48" i="1"/>
  <c r="E50" i="6" s="1"/>
  <c r="I48" i="1"/>
  <c r="F60" i="7" s="1"/>
  <c r="H48" i="1"/>
  <c r="E60" i="7" s="1"/>
  <c r="G48" i="1"/>
  <c r="D60" i="7" s="1"/>
  <c r="F48" i="1"/>
  <c r="E48" i="1"/>
  <c r="M47" i="1"/>
  <c r="L47" i="1"/>
  <c r="K47" i="1"/>
  <c r="E49" i="6" s="1"/>
  <c r="I47" i="1"/>
  <c r="F59" i="7" s="1"/>
  <c r="H47" i="1"/>
  <c r="G47" i="1"/>
  <c r="D59" i="7" s="1"/>
  <c r="F47" i="1"/>
  <c r="E47" i="1"/>
  <c r="M46" i="1"/>
  <c r="L46" i="1"/>
  <c r="K46" i="1"/>
  <c r="E48" i="6" s="1"/>
  <c r="I46" i="1"/>
  <c r="F58" i="7" s="1"/>
  <c r="H46" i="1"/>
  <c r="G46" i="1"/>
  <c r="D58" i="7" s="1"/>
  <c r="F46" i="1"/>
  <c r="E46" i="1"/>
  <c r="M45" i="1"/>
  <c r="L45" i="1"/>
  <c r="K45" i="1"/>
  <c r="E47" i="6" s="1"/>
  <c r="I45" i="1"/>
  <c r="F57" i="7" s="1"/>
  <c r="H45" i="1"/>
  <c r="E57" i="7" s="1"/>
  <c r="G45" i="1"/>
  <c r="D57" i="7" s="1"/>
  <c r="F45" i="1"/>
  <c r="E45" i="1"/>
  <c r="M44" i="1"/>
  <c r="L44" i="1"/>
  <c r="K44" i="1"/>
  <c r="E46" i="6" s="1"/>
  <c r="I44" i="1"/>
  <c r="F56" i="7" s="1"/>
  <c r="H44" i="1"/>
  <c r="G44" i="1"/>
  <c r="D56" i="7" s="1"/>
  <c r="F44" i="1"/>
  <c r="E44" i="1"/>
  <c r="M43" i="1"/>
  <c r="L43" i="1"/>
  <c r="K43" i="1"/>
  <c r="E45" i="6" s="1"/>
  <c r="I43" i="1"/>
  <c r="F55" i="7" s="1"/>
  <c r="H43" i="1"/>
  <c r="G43" i="1"/>
  <c r="D55" i="7" s="1"/>
  <c r="F43" i="1"/>
  <c r="E43" i="1"/>
  <c r="M42" i="1"/>
  <c r="L42" i="1"/>
  <c r="K42" i="1"/>
  <c r="E44" i="6" s="1"/>
  <c r="I42" i="1"/>
  <c r="F54" i="7" s="1"/>
  <c r="H42" i="1"/>
  <c r="E54" i="7" s="1"/>
  <c r="G42" i="1"/>
  <c r="D54" i="7" s="1"/>
  <c r="F42" i="1"/>
  <c r="E42" i="1"/>
  <c r="M41" i="1"/>
  <c r="L41" i="1"/>
  <c r="K41" i="1"/>
  <c r="E43" i="6" s="1"/>
  <c r="I41" i="1"/>
  <c r="F53" i="7" s="1"/>
  <c r="H41" i="1"/>
  <c r="E53" i="7" s="1"/>
  <c r="G41" i="1"/>
  <c r="D53" i="7" s="1"/>
  <c r="F41" i="1"/>
  <c r="E41" i="1"/>
  <c r="M40" i="1"/>
  <c r="L40" i="1"/>
  <c r="K40" i="1"/>
  <c r="E42" i="6" s="1"/>
  <c r="I40" i="1"/>
  <c r="F52" i="7" s="1"/>
  <c r="H40" i="1"/>
  <c r="E52" i="7" s="1"/>
  <c r="G40" i="1"/>
  <c r="D52" i="7" s="1"/>
  <c r="F40" i="1"/>
  <c r="E40" i="1"/>
  <c r="M39" i="1"/>
  <c r="L39" i="1"/>
  <c r="K39" i="1"/>
  <c r="E41" i="6" s="1"/>
  <c r="I39" i="1"/>
  <c r="F51" i="7" s="1"/>
  <c r="H39" i="1"/>
  <c r="E51" i="7" s="1"/>
  <c r="G39" i="1"/>
  <c r="D51" i="7" s="1"/>
  <c r="F39" i="1"/>
  <c r="E39" i="1"/>
  <c r="E34" i="1"/>
  <c r="F34" i="1"/>
  <c r="G34" i="1"/>
  <c r="D46" i="7" s="1"/>
  <c r="H34" i="1"/>
  <c r="E46" i="7" s="1"/>
  <c r="I34" i="1"/>
  <c r="F46" i="7" s="1"/>
  <c r="K34" i="1"/>
  <c r="E36" i="6" s="1"/>
  <c r="L34" i="1"/>
  <c r="M34" i="1"/>
  <c r="E35" i="1"/>
  <c r="F35" i="1"/>
  <c r="G35" i="1"/>
  <c r="D47" i="7" s="1"/>
  <c r="H35" i="1"/>
  <c r="E47" i="7" s="1"/>
  <c r="I35" i="1"/>
  <c r="F47" i="7" s="1"/>
  <c r="K35" i="1"/>
  <c r="E37" i="6" s="1"/>
  <c r="L35" i="1"/>
  <c r="M35" i="1"/>
  <c r="J47" i="1" l="1"/>
  <c r="E59" i="7"/>
  <c r="J63" i="1"/>
  <c r="E75" i="7"/>
  <c r="J64" i="1"/>
  <c r="E76" i="7"/>
  <c r="J66" i="1"/>
  <c r="E78" i="7"/>
  <c r="J67" i="1"/>
  <c r="E79" i="7"/>
  <c r="J68" i="1"/>
  <c r="E80" i="7"/>
  <c r="J69" i="1"/>
  <c r="E81" i="7"/>
  <c r="J70" i="1"/>
  <c r="E82" i="7"/>
  <c r="J71" i="1"/>
  <c r="E83" i="7"/>
  <c r="J73" i="1"/>
  <c r="E85" i="7"/>
  <c r="J43" i="1"/>
  <c r="E55" i="7"/>
  <c r="J44" i="1"/>
  <c r="E56" i="7"/>
  <c r="J46" i="1"/>
  <c r="E58" i="7"/>
  <c r="N66" i="1"/>
  <c r="N67" i="1"/>
  <c r="N70" i="1"/>
  <c r="N71" i="1"/>
  <c r="N72" i="1"/>
  <c r="N49" i="1"/>
  <c r="N64" i="1"/>
  <c r="N68" i="1"/>
  <c r="N35" i="1"/>
  <c r="N34" i="1"/>
  <c r="N65" i="1"/>
  <c r="N69" i="1"/>
  <c r="J65" i="1"/>
  <c r="N73" i="1"/>
  <c r="N42" i="1"/>
  <c r="N63" i="1"/>
  <c r="J72" i="1"/>
  <c r="N39" i="1"/>
  <c r="J41" i="1"/>
  <c r="J42" i="1"/>
  <c r="N44" i="1"/>
  <c r="N45" i="1"/>
  <c r="N47" i="1"/>
  <c r="N48" i="1"/>
  <c r="N43" i="1"/>
  <c r="N46" i="1"/>
  <c r="J45" i="1"/>
  <c r="J35" i="1"/>
  <c r="J39" i="1"/>
  <c r="J40" i="1"/>
  <c r="N40" i="1"/>
  <c r="N41" i="1"/>
  <c r="J48" i="1"/>
  <c r="J49" i="1"/>
  <c r="J34" i="1"/>
  <c r="J24" i="7"/>
  <c r="C24" i="7" s="1"/>
  <c r="D42" i="6" l="1"/>
  <c r="G52" i="7"/>
  <c r="D50" i="6"/>
  <c r="G60" i="7"/>
  <c r="D41" i="6"/>
  <c r="G51" i="7"/>
  <c r="D74" i="6"/>
  <c r="G84" i="7"/>
  <c r="D67" i="6"/>
  <c r="G77" i="7"/>
  <c r="D46" i="6"/>
  <c r="G56" i="7"/>
  <c r="D75" i="6"/>
  <c r="G85" i="7"/>
  <c r="D72" i="6"/>
  <c r="G82" i="7"/>
  <c r="D70" i="6"/>
  <c r="G80" i="7"/>
  <c r="D68" i="6"/>
  <c r="G78" i="7"/>
  <c r="D65" i="6"/>
  <c r="G75" i="7"/>
  <c r="D37" i="6"/>
  <c r="G47" i="7"/>
  <c r="D44" i="6"/>
  <c r="G54" i="7"/>
  <c r="D51" i="6"/>
  <c r="G61" i="7"/>
  <c r="D36" i="6"/>
  <c r="G46" i="7"/>
  <c r="D47" i="6"/>
  <c r="G57" i="7"/>
  <c r="D43" i="6"/>
  <c r="G53" i="7"/>
  <c r="D48" i="6"/>
  <c r="G58" i="7"/>
  <c r="D45" i="6"/>
  <c r="G55" i="7"/>
  <c r="D73" i="6"/>
  <c r="G83" i="7"/>
  <c r="D71" i="6"/>
  <c r="G81" i="7"/>
  <c r="D69" i="6"/>
  <c r="G79" i="7"/>
  <c r="D66" i="6"/>
  <c r="G76" i="7"/>
  <c r="D49" i="6"/>
  <c r="G59" i="7"/>
  <c r="B8" i="5"/>
  <c r="B8" i="6"/>
  <c r="B18" i="7"/>
  <c r="J183" i="7"/>
  <c r="J182" i="7"/>
  <c r="J181" i="7"/>
  <c r="J180" i="7"/>
  <c r="J179" i="7"/>
  <c r="J178" i="7"/>
  <c r="J27" i="7"/>
  <c r="C27" i="7" s="1"/>
  <c r="J26" i="7"/>
  <c r="C26" i="7" s="1"/>
  <c r="J25" i="7"/>
  <c r="C25" i="7" s="1"/>
  <c r="K14" i="6"/>
  <c r="C14" i="6" s="1"/>
  <c r="K15" i="6"/>
  <c r="C15" i="6" s="1"/>
  <c r="K16" i="6"/>
  <c r="C16" i="6" s="1"/>
  <c r="A14" i="6"/>
  <c r="A15" i="6" s="1"/>
  <c r="A16" i="6" s="1"/>
  <c r="A17" i="6" s="1"/>
  <c r="A18" i="6" s="1"/>
  <c r="A19" i="6" s="1"/>
  <c r="A20" i="6" s="1"/>
  <c r="A22" i="6" s="1"/>
  <c r="A23" i="6" s="1"/>
  <c r="A24" i="6" s="1"/>
  <c r="A25" i="6" s="1"/>
  <c r="A26" i="6" s="1"/>
  <c r="A27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D14" i="5"/>
  <c r="A13" i="1"/>
  <c r="A15" i="1" s="1"/>
  <c r="A17" i="1" s="1"/>
  <c r="A20" i="1" s="1"/>
  <c r="A22" i="1" s="1"/>
  <c r="A24" i="1" s="1"/>
  <c r="A27" i="1" s="1"/>
  <c r="A29" i="1" s="1"/>
  <c r="A31" i="1" s="1"/>
  <c r="A33" i="1" s="1"/>
  <c r="A37" i="1" s="1"/>
  <c r="G20" i="5"/>
  <c r="G27" i="5"/>
  <c r="G30" i="5"/>
  <c r="G31" i="5"/>
  <c r="G32" i="5"/>
  <c r="G33" i="5"/>
  <c r="G34" i="5"/>
  <c r="G37" i="5"/>
  <c r="G41" i="5"/>
  <c r="G42" i="5"/>
  <c r="G43" i="5"/>
  <c r="G47" i="5"/>
  <c r="G48" i="5"/>
  <c r="G53" i="5"/>
  <c r="G55" i="5"/>
  <c r="G56" i="5"/>
  <c r="G60" i="5"/>
  <c r="G62" i="5"/>
  <c r="G63" i="5"/>
  <c r="G65" i="5"/>
  <c r="G68" i="5"/>
  <c r="G72" i="5"/>
  <c r="G73" i="5"/>
  <c r="G75" i="5"/>
  <c r="G79" i="5"/>
  <c r="G80" i="5"/>
  <c r="G81" i="5"/>
  <c r="G83" i="5"/>
  <c r="G84" i="5"/>
  <c r="G85" i="5"/>
  <c r="G87" i="5"/>
  <c r="G90" i="5"/>
  <c r="G92" i="5"/>
  <c r="G94" i="5"/>
  <c r="G95" i="5"/>
  <c r="G96" i="5"/>
  <c r="G97" i="5"/>
  <c r="G104" i="5"/>
  <c r="G106" i="5"/>
  <c r="G110" i="5"/>
  <c r="G112" i="5"/>
  <c r="G115" i="5"/>
  <c r="G116" i="5"/>
  <c r="G117" i="5"/>
  <c r="G118" i="5"/>
  <c r="G120" i="5"/>
  <c r="G122" i="5"/>
  <c r="G123" i="5"/>
  <c r="G125" i="5"/>
  <c r="G128" i="5"/>
  <c r="G131" i="5"/>
  <c r="G132" i="5"/>
  <c r="G135" i="5"/>
  <c r="G163" i="5"/>
  <c r="G165" i="5"/>
  <c r="G166" i="5"/>
  <c r="G167" i="5"/>
  <c r="A14" i="5"/>
  <c r="A15" i="5" s="1"/>
  <c r="A16" i="5" s="1"/>
  <c r="A17" i="5" s="1"/>
  <c r="A18" i="5" s="1"/>
  <c r="A19" i="5" s="1"/>
  <c r="A20" i="5" s="1"/>
  <c r="A22" i="5" s="1"/>
  <c r="A23" i="5" s="1"/>
  <c r="A24" i="5" s="1"/>
  <c r="A25" i="5" s="1"/>
  <c r="A26" i="5" s="1"/>
  <c r="A27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2" i="1"/>
  <c r="A14" i="1" s="1"/>
  <c r="A16" i="1" s="1"/>
  <c r="A18" i="1" s="1"/>
  <c r="A21" i="1" s="1"/>
  <c r="A23" i="1" s="1"/>
  <c r="A25" i="1" s="1"/>
  <c r="A28" i="1" s="1"/>
  <c r="A30" i="1" s="1"/>
  <c r="A32" i="1" s="1"/>
  <c r="A36" i="1" s="1"/>
  <c r="A38" i="1" s="1"/>
  <c r="A166" i="6"/>
  <c r="G134" i="5"/>
  <c r="G130" i="5"/>
  <c r="G127" i="5"/>
  <c r="G126" i="5"/>
  <c r="G121" i="5"/>
  <c r="G114" i="5"/>
  <c r="G113" i="5"/>
  <c r="G109" i="5"/>
  <c r="G105" i="5"/>
  <c r="G102" i="5"/>
  <c r="G101" i="5"/>
  <c r="G91" i="5"/>
  <c r="G89" i="5"/>
  <c r="G88" i="5"/>
  <c r="G77" i="5"/>
  <c r="G71" i="5"/>
  <c r="G70" i="5"/>
  <c r="G64" i="5"/>
  <c r="G59" i="5"/>
  <c r="G51" i="5"/>
  <c r="G46" i="5"/>
  <c r="G39" i="5"/>
  <c r="G35" i="5"/>
  <c r="G26" i="5"/>
  <c r="G24" i="5"/>
  <c r="G22" i="5"/>
  <c r="M111" i="1"/>
  <c r="L111" i="1"/>
  <c r="K111" i="1"/>
  <c r="E113" i="6" s="1"/>
  <c r="H111" i="1"/>
  <c r="E123" i="7" s="1"/>
  <c r="I111" i="1"/>
  <c r="F123" i="7" s="1"/>
  <c r="G111" i="1"/>
  <c r="D123" i="7" s="1"/>
  <c r="F111" i="1"/>
  <c r="E111" i="1"/>
  <c r="F33" i="1"/>
  <c r="M51" i="1"/>
  <c r="L51" i="1"/>
  <c r="K51" i="1"/>
  <c r="E53" i="6" s="1"/>
  <c r="H51" i="1"/>
  <c r="E63" i="7" s="1"/>
  <c r="I51" i="1"/>
  <c r="F63" i="7" s="1"/>
  <c r="G51" i="1"/>
  <c r="D63" i="7" s="1"/>
  <c r="F51" i="1"/>
  <c r="E51" i="1"/>
  <c r="M130" i="1"/>
  <c r="L130" i="1"/>
  <c r="K130" i="1"/>
  <c r="E132" i="6" s="1"/>
  <c r="H130" i="1"/>
  <c r="E142" i="7" s="1"/>
  <c r="I130" i="1"/>
  <c r="F142" i="7" s="1"/>
  <c r="G130" i="1"/>
  <c r="D142" i="7" s="1"/>
  <c r="F130" i="1"/>
  <c r="E130" i="1"/>
  <c r="M120" i="1"/>
  <c r="L120" i="1"/>
  <c r="K120" i="1"/>
  <c r="E122" i="6" s="1"/>
  <c r="H120" i="1"/>
  <c r="E132" i="7" s="1"/>
  <c r="I120" i="1"/>
  <c r="F132" i="7" s="1"/>
  <c r="G120" i="1"/>
  <c r="D132" i="7" s="1"/>
  <c r="F120" i="1"/>
  <c r="E120" i="1"/>
  <c r="M129" i="1"/>
  <c r="L129" i="1"/>
  <c r="K129" i="1"/>
  <c r="E131" i="6" s="1"/>
  <c r="H129" i="1"/>
  <c r="E141" i="7" s="1"/>
  <c r="I129" i="1"/>
  <c r="F141" i="7" s="1"/>
  <c r="G129" i="1"/>
  <c r="D141" i="7" s="1"/>
  <c r="F129" i="1"/>
  <c r="E129" i="1"/>
  <c r="M90" i="1"/>
  <c r="L90" i="1"/>
  <c r="K90" i="1"/>
  <c r="E92" i="6" s="1"/>
  <c r="H90" i="1"/>
  <c r="E102" i="7" s="1"/>
  <c r="I90" i="1"/>
  <c r="F102" i="7" s="1"/>
  <c r="G90" i="1"/>
  <c r="D102" i="7" s="1"/>
  <c r="F90" i="1"/>
  <c r="E90" i="1"/>
  <c r="M79" i="1"/>
  <c r="L79" i="1"/>
  <c r="K79" i="1"/>
  <c r="E81" i="6" s="1"/>
  <c r="H79" i="1"/>
  <c r="E91" i="7" s="1"/>
  <c r="I79" i="1"/>
  <c r="F91" i="7" s="1"/>
  <c r="G79" i="1"/>
  <c r="D91" i="7" s="1"/>
  <c r="F79" i="1"/>
  <c r="E79" i="1"/>
  <c r="M80" i="1"/>
  <c r="L80" i="1"/>
  <c r="K80" i="1"/>
  <c r="E82" i="6" s="1"/>
  <c r="H80" i="1"/>
  <c r="E92" i="7" s="1"/>
  <c r="I80" i="1"/>
  <c r="F92" i="7" s="1"/>
  <c r="G80" i="1"/>
  <c r="D92" i="7" s="1"/>
  <c r="F80" i="1"/>
  <c r="E80" i="1"/>
  <c r="M78" i="1"/>
  <c r="L78" i="1"/>
  <c r="K78" i="1"/>
  <c r="E80" i="6" s="1"/>
  <c r="H78" i="1"/>
  <c r="E90" i="7" s="1"/>
  <c r="I78" i="1"/>
  <c r="F90" i="7" s="1"/>
  <c r="G78" i="1"/>
  <c r="D90" i="7" s="1"/>
  <c r="F78" i="1"/>
  <c r="E78" i="1"/>
  <c r="E102" i="1"/>
  <c r="F102" i="1"/>
  <c r="G102" i="1"/>
  <c r="D114" i="7" s="1"/>
  <c r="H102" i="1"/>
  <c r="E114" i="7" s="1"/>
  <c r="I102" i="1"/>
  <c r="F114" i="7" s="1"/>
  <c r="K102" i="1"/>
  <c r="E104" i="6" s="1"/>
  <c r="L102" i="1"/>
  <c r="N102" i="1" s="1"/>
  <c r="M102" i="1"/>
  <c r="M97" i="1"/>
  <c r="L97" i="1"/>
  <c r="K97" i="1"/>
  <c r="E99" i="6" s="1"/>
  <c r="H97" i="1"/>
  <c r="E109" i="7" s="1"/>
  <c r="I97" i="1"/>
  <c r="F109" i="7" s="1"/>
  <c r="G97" i="1"/>
  <c r="D109" i="7" s="1"/>
  <c r="F97" i="1"/>
  <c r="E97" i="1"/>
  <c r="M59" i="1"/>
  <c r="L59" i="1"/>
  <c r="K59" i="1"/>
  <c r="E61" i="6" s="1"/>
  <c r="H59" i="1"/>
  <c r="E71" i="7" s="1"/>
  <c r="I59" i="1"/>
  <c r="F71" i="7" s="1"/>
  <c r="G59" i="1"/>
  <c r="D71" i="7" s="1"/>
  <c r="F59" i="1"/>
  <c r="E59" i="1"/>
  <c r="E36" i="1"/>
  <c r="F36" i="1"/>
  <c r="G36" i="1"/>
  <c r="D48" i="7" s="1"/>
  <c r="H36" i="1"/>
  <c r="E48" i="7" s="1"/>
  <c r="I36" i="1"/>
  <c r="F48" i="7" s="1"/>
  <c r="K36" i="1"/>
  <c r="E38" i="6" s="1"/>
  <c r="L36" i="1"/>
  <c r="M36" i="1"/>
  <c r="M76" i="1"/>
  <c r="L76" i="1"/>
  <c r="K76" i="1"/>
  <c r="E78" i="6" s="1"/>
  <c r="H76" i="1"/>
  <c r="E88" i="7" s="1"/>
  <c r="I76" i="1"/>
  <c r="F88" i="7" s="1"/>
  <c r="G76" i="1"/>
  <c r="D88" i="7" s="1"/>
  <c r="F76" i="1"/>
  <c r="E76" i="1"/>
  <c r="E77" i="6"/>
  <c r="E87" i="7"/>
  <c r="F87" i="7"/>
  <c r="D87" i="7"/>
  <c r="M77" i="1"/>
  <c r="L77" i="1"/>
  <c r="K77" i="1"/>
  <c r="E79" i="6" s="1"/>
  <c r="H77" i="1"/>
  <c r="E89" i="7" s="1"/>
  <c r="I77" i="1"/>
  <c r="F89" i="7" s="1"/>
  <c r="G77" i="1"/>
  <c r="D89" i="7" s="1"/>
  <c r="F77" i="1"/>
  <c r="E77" i="1"/>
  <c r="M52" i="1"/>
  <c r="L52" i="1"/>
  <c r="K52" i="1"/>
  <c r="E54" i="6" s="1"/>
  <c r="H52" i="1"/>
  <c r="E64" i="7" s="1"/>
  <c r="I52" i="1"/>
  <c r="F64" i="7" s="1"/>
  <c r="G52" i="1"/>
  <c r="D64" i="7" s="1"/>
  <c r="F52" i="1"/>
  <c r="E52" i="1"/>
  <c r="M28" i="1"/>
  <c r="L28" i="1"/>
  <c r="K28" i="1"/>
  <c r="E30" i="6" s="1"/>
  <c r="H28" i="1"/>
  <c r="E40" i="7" s="1"/>
  <c r="I28" i="1"/>
  <c r="F40" i="7" s="1"/>
  <c r="G28" i="1"/>
  <c r="D40" i="7" s="1"/>
  <c r="F28" i="1"/>
  <c r="E28" i="1"/>
  <c r="M22" i="1"/>
  <c r="L22" i="1"/>
  <c r="K22" i="1"/>
  <c r="E24" i="6" s="1"/>
  <c r="H22" i="1"/>
  <c r="E34" i="7" s="1"/>
  <c r="I22" i="1"/>
  <c r="F34" i="7" s="1"/>
  <c r="G22" i="1"/>
  <c r="D34" i="7" s="1"/>
  <c r="F22" i="1"/>
  <c r="E22" i="1"/>
  <c r="M17" i="1"/>
  <c r="L17" i="1"/>
  <c r="K17" i="1"/>
  <c r="E19" i="6" s="1"/>
  <c r="H17" i="1"/>
  <c r="E29" i="7" s="1"/>
  <c r="I17" i="1"/>
  <c r="F29" i="7" s="1"/>
  <c r="G17" i="1"/>
  <c r="D29" i="7" s="1"/>
  <c r="F17" i="1"/>
  <c r="E17" i="1"/>
  <c r="M16" i="1"/>
  <c r="L16" i="1"/>
  <c r="K16" i="1"/>
  <c r="E18" i="6" s="1"/>
  <c r="H16" i="1"/>
  <c r="E28" i="7" s="1"/>
  <c r="I16" i="1"/>
  <c r="F28" i="7" s="1"/>
  <c r="G16" i="1"/>
  <c r="D28" i="7" s="1"/>
  <c r="F16" i="1"/>
  <c r="E16" i="1"/>
  <c r="M15" i="1"/>
  <c r="L15" i="1"/>
  <c r="K15" i="1"/>
  <c r="E17" i="6" s="1"/>
  <c r="H15" i="1"/>
  <c r="E27" i="7" s="1"/>
  <c r="I15" i="1"/>
  <c r="F27" i="7" s="1"/>
  <c r="G15" i="1"/>
  <c r="D27" i="7" s="1"/>
  <c r="F15" i="1"/>
  <c r="E15" i="1"/>
  <c r="M14" i="1"/>
  <c r="L14" i="1"/>
  <c r="K14" i="1"/>
  <c r="E16" i="6" s="1"/>
  <c r="H14" i="1"/>
  <c r="E26" i="7" s="1"/>
  <c r="I14" i="1"/>
  <c r="F26" i="7" s="1"/>
  <c r="G14" i="1"/>
  <c r="D26" i="7" s="1"/>
  <c r="F14" i="1"/>
  <c r="E14" i="1"/>
  <c r="M13" i="1"/>
  <c r="L13" i="1"/>
  <c r="K13" i="1"/>
  <c r="E15" i="6" s="1"/>
  <c r="H13" i="1"/>
  <c r="E25" i="7" s="1"/>
  <c r="I13" i="1"/>
  <c r="F25" i="7" s="1"/>
  <c r="G13" i="1"/>
  <c r="D25" i="7" s="1"/>
  <c r="F13" i="1"/>
  <c r="E13" i="1"/>
  <c r="M12" i="1"/>
  <c r="L12" i="1"/>
  <c r="K12" i="1"/>
  <c r="E14" i="6" s="1"/>
  <c r="H12" i="1"/>
  <c r="E24" i="7" s="1"/>
  <c r="I12" i="1"/>
  <c r="F24" i="7" s="1"/>
  <c r="G12" i="1"/>
  <c r="D24" i="7" s="1"/>
  <c r="F12" i="1"/>
  <c r="E12" i="1"/>
  <c r="M132" i="1"/>
  <c r="L132" i="1"/>
  <c r="K132" i="1"/>
  <c r="E134" i="6" s="1"/>
  <c r="H132" i="1"/>
  <c r="E144" i="7" s="1"/>
  <c r="I132" i="1"/>
  <c r="F144" i="7" s="1"/>
  <c r="G132" i="1"/>
  <c r="D144" i="7" s="1"/>
  <c r="F132" i="1"/>
  <c r="E132" i="1"/>
  <c r="M131" i="1"/>
  <c r="L131" i="1"/>
  <c r="K131" i="1"/>
  <c r="E133" i="6" s="1"/>
  <c r="H131" i="1"/>
  <c r="E143" i="7" s="1"/>
  <c r="I131" i="1"/>
  <c r="F143" i="7" s="1"/>
  <c r="G131" i="1"/>
  <c r="D143" i="7" s="1"/>
  <c r="F131" i="1"/>
  <c r="E131" i="1"/>
  <c r="M125" i="1"/>
  <c r="L125" i="1"/>
  <c r="K125" i="1"/>
  <c r="E127" i="6" s="1"/>
  <c r="H125" i="1"/>
  <c r="E137" i="7" s="1"/>
  <c r="I125" i="1"/>
  <c r="F137" i="7" s="1"/>
  <c r="G125" i="1"/>
  <c r="D137" i="7" s="1"/>
  <c r="F125" i="1"/>
  <c r="E125" i="1"/>
  <c r="M124" i="1"/>
  <c r="L124" i="1"/>
  <c r="K124" i="1"/>
  <c r="E126" i="6" s="1"/>
  <c r="H124" i="1"/>
  <c r="E136" i="7" s="1"/>
  <c r="I124" i="1"/>
  <c r="F136" i="7" s="1"/>
  <c r="G124" i="1"/>
  <c r="D136" i="7" s="1"/>
  <c r="F124" i="1"/>
  <c r="E124" i="1"/>
  <c r="M118" i="1"/>
  <c r="L118" i="1"/>
  <c r="K118" i="1"/>
  <c r="E120" i="6" s="1"/>
  <c r="H118" i="1"/>
  <c r="E130" i="7" s="1"/>
  <c r="I118" i="1"/>
  <c r="F130" i="7" s="1"/>
  <c r="G118" i="1"/>
  <c r="D130" i="7" s="1"/>
  <c r="F118" i="1"/>
  <c r="E118" i="1"/>
  <c r="M117" i="1"/>
  <c r="L117" i="1"/>
  <c r="K117" i="1"/>
  <c r="E119" i="6" s="1"/>
  <c r="H117" i="1"/>
  <c r="E129" i="7" s="1"/>
  <c r="I117" i="1"/>
  <c r="F129" i="7" s="1"/>
  <c r="G117" i="1"/>
  <c r="D129" i="7" s="1"/>
  <c r="F117" i="1"/>
  <c r="E117" i="1"/>
  <c r="M116" i="1"/>
  <c r="L116" i="1"/>
  <c r="K116" i="1"/>
  <c r="E118" i="6" s="1"/>
  <c r="H116" i="1"/>
  <c r="E128" i="7" s="1"/>
  <c r="I116" i="1"/>
  <c r="F128" i="7" s="1"/>
  <c r="G116" i="1"/>
  <c r="D128" i="7" s="1"/>
  <c r="F116" i="1"/>
  <c r="E116" i="1"/>
  <c r="M115" i="1"/>
  <c r="L115" i="1"/>
  <c r="K115" i="1"/>
  <c r="E117" i="6" s="1"/>
  <c r="H115" i="1"/>
  <c r="E127" i="7" s="1"/>
  <c r="I115" i="1"/>
  <c r="F127" i="7" s="1"/>
  <c r="G115" i="1"/>
  <c r="D127" i="7" s="1"/>
  <c r="F115" i="1"/>
  <c r="E115" i="1"/>
  <c r="M114" i="1"/>
  <c r="L114" i="1"/>
  <c r="K114" i="1"/>
  <c r="E116" i="6" s="1"/>
  <c r="H114" i="1"/>
  <c r="E126" i="7" s="1"/>
  <c r="I114" i="1"/>
  <c r="F126" i="7" s="1"/>
  <c r="G114" i="1"/>
  <c r="D126" i="7" s="1"/>
  <c r="F114" i="1"/>
  <c r="E114" i="1"/>
  <c r="M113" i="1"/>
  <c r="L113" i="1"/>
  <c r="K113" i="1"/>
  <c r="E115" i="6" s="1"/>
  <c r="H113" i="1"/>
  <c r="E125" i="7" s="1"/>
  <c r="I113" i="1"/>
  <c r="F125" i="7" s="1"/>
  <c r="G113" i="1"/>
  <c r="D125" i="7" s="1"/>
  <c r="F113" i="1"/>
  <c r="E113" i="1"/>
  <c r="M112" i="1"/>
  <c r="L112" i="1"/>
  <c r="K112" i="1"/>
  <c r="E114" i="6" s="1"/>
  <c r="H112" i="1"/>
  <c r="E124" i="7" s="1"/>
  <c r="I112" i="1"/>
  <c r="F124" i="7" s="1"/>
  <c r="G112" i="1"/>
  <c r="D124" i="7" s="1"/>
  <c r="F112" i="1"/>
  <c r="E112" i="1"/>
  <c r="M92" i="1"/>
  <c r="L92" i="1"/>
  <c r="K92" i="1"/>
  <c r="E94" i="6" s="1"/>
  <c r="H92" i="1"/>
  <c r="E104" i="7" s="1"/>
  <c r="I92" i="1"/>
  <c r="F104" i="7" s="1"/>
  <c r="G92" i="1"/>
  <c r="D104" i="7" s="1"/>
  <c r="F92" i="1"/>
  <c r="E92" i="1"/>
  <c r="M91" i="1"/>
  <c r="L91" i="1"/>
  <c r="K91" i="1"/>
  <c r="E93" i="6" s="1"/>
  <c r="H91" i="1"/>
  <c r="E103" i="7" s="1"/>
  <c r="I91" i="1"/>
  <c r="F103" i="7" s="1"/>
  <c r="G91" i="1"/>
  <c r="D103" i="7" s="1"/>
  <c r="F91" i="1"/>
  <c r="E91" i="1"/>
  <c r="M83" i="1"/>
  <c r="L83" i="1"/>
  <c r="K83" i="1"/>
  <c r="E85" i="6" s="1"/>
  <c r="H83" i="1"/>
  <c r="E95" i="7" s="1"/>
  <c r="I83" i="1"/>
  <c r="F95" i="7" s="1"/>
  <c r="G83" i="1"/>
  <c r="D95" i="7" s="1"/>
  <c r="F83" i="1"/>
  <c r="E83" i="1"/>
  <c r="M82" i="1"/>
  <c r="L82" i="1"/>
  <c r="K82" i="1"/>
  <c r="E84" i="6" s="1"/>
  <c r="H82" i="1"/>
  <c r="E94" i="7" s="1"/>
  <c r="I82" i="1"/>
  <c r="F94" i="7" s="1"/>
  <c r="G82" i="1"/>
  <c r="D94" i="7" s="1"/>
  <c r="F82" i="1"/>
  <c r="E82" i="1"/>
  <c r="M123" i="1"/>
  <c r="L123" i="1"/>
  <c r="K123" i="1"/>
  <c r="E125" i="6" s="1"/>
  <c r="H123" i="1"/>
  <c r="E135" i="7" s="1"/>
  <c r="I123" i="1"/>
  <c r="F135" i="7" s="1"/>
  <c r="G123" i="1"/>
  <c r="D135" i="7" s="1"/>
  <c r="F123" i="1"/>
  <c r="E123" i="1"/>
  <c r="M121" i="1"/>
  <c r="L121" i="1"/>
  <c r="K121" i="1"/>
  <c r="E123" i="6" s="1"/>
  <c r="H121" i="1"/>
  <c r="E133" i="7" s="1"/>
  <c r="I121" i="1"/>
  <c r="F133" i="7" s="1"/>
  <c r="G121" i="1"/>
  <c r="D133" i="7" s="1"/>
  <c r="F121" i="1"/>
  <c r="E121" i="1"/>
  <c r="M119" i="1"/>
  <c r="L119" i="1"/>
  <c r="K119" i="1"/>
  <c r="E121" i="6" s="1"/>
  <c r="H119" i="1"/>
  <c r="E131" i="7" s="1"/>
  <c r="I119" i="1"/>
  <c r="F131" i="7" s="1"/>
  <c r="G119" i="1"/>
  <c r="D131" i="7" s="1"/>
  <c r="F119" i="1"/>
  <c r="E119" i="1"/>
  <c r="M110" i="1"/>
  <c r="L110" i="1"/>
  <c r="K110" i="1"/>
  <c r="E112" i="6" s="1"/>
  <c r="H110" i="1"/>
  <c r="E122" i="7" s="1"/>
  <c r="I110" i="1"/>
  <c r="F122" i="7" s="1"/>
  <c r="G110" i="1"/>
  <c r="D122" i="7" s="1"/>
  <c r="F110" i="1"/>
  <c r="E110" i="1"/>
  <c r="M81" i="1"/>
  <c r="L81" i="1"/>
  <c r="K81" i="1"/>
  <c r="E83" i="6" s="1"/>
  <c r="H81" i="1"/>
  <c r="E93" i="7" s="1"/>
  <c r="I81" i="1"/>
  <c r="F93" i="7" s="1"/>
  <c r="G81" i="1"/>
  <c r="D93" i="7" s="1"/>
  <c r="F81" i="1"/>
  <c r="E81" i="1"/>
  <c r="M62" i="1"/>
  <c r="L62" i="1"/>
  <c r="K62" i="1"/>
  <c r="E64" i="6" s="1"/>
  <c r="H62" i="1"/>
  <c r="E74" i="7" s="1"/>
  <c r="I62" i="1"/>
  <c r="F74" i="7" s="1"/>
  <c r="G62" i="1"/>
  <c r="D74" i="7" s="1"/>
  <c r="F62" i="1"/>
  <c r="E62" i="1"/>
  <c r="M100" i="1"/>
  <c r="L100" i="1"/>
  <c r="K100" i="1"/>
  <c r="E102" i="6" s="1"/>
  <c r="H100" i="1"/>
  <c r="E112" i="7" s="1"/>
  <c r="I100" i="1"/>
  <c r="F112" i="7" s="1"/>
  <c r="G100" i="1"/>
  <c r="D112" i="7" s="1"/>
  <c r="F100" i="1"/>
  <c r="E100" i="1"/>
  <c r="M99" i="1"/>
  <c r="L99" i="1"/>
  <c r="K99" i="1"/>
  <c r="E101" i="6" s="1"/>
  <c r="H99" i="1"/>
  <c r="E111" i="7" s="1"/>
  <c r="I99" i="1"/>
  <c r="F111" i="7" s="1"/>
  <c r="G99" i="1"/>
  <c r="D111" i="7" s="1"/>
  <c r="F99" i="1"/>
  <c r="E99" i="1"/>
  <c r="M96" i="1"/>
  <c r="L96" i="1"/>
  <c r="K96" i="1"/>
  <c r="E98" i="6" s="1"/>
  <c r="H96" i="1"/>
  <c r="E108" i="7" s="1"/>
  <c r="I96" i="1"/>
  <c r="F108" i="7" s="1"/>
  <c r="G96" i="1"/>
  <c r="D108" i="7" s="1"/>
  <c r="F96" i="1"/>
  <c r="E96" i="1"/>
  <c r="M95" i="1"/>
  <c r="L95" i="1"/>
  <c r="K95" i="1"/>
  <c r="E97" i="6" s="1"/>
  <c r="H95" i="1"/>
  <c r="E107" i="7" s="1"/>
  <c r="I95" i="1"/>
  <c r="F107" i="7" s="1"/>
  <c r="G95" i="1"/>
  <c r="D107" i="7" s="1"/>
  <c r="F95" i="1"/>
  <c r="E95" i="1"/>
  <c r="M94" i="1"/>
  <c r="L94" i="1"/>
  <c r="K94" i="1"/>
  <c r="E96" i="6" s="1"/>
  <c r="H94" i="1"/>
  <c r="E106" i="7" s="1"/>
  <c r="I94" i="1"/>
  <c r="F106" i="7" s="1"/>
  <c r="G94" i="1"/>
  <c r="D106" i="7" s="1"/>
  <c r="F94" i="1"/>
  <c r="E94" i="1"/>
  <c r="M93" i="1"/>
  <c r="L93" i="1"/>
  <c r="K93" i="1"/>
  <c r="E95" i="6" s="1"/>
  <c r="H93" i="1"/>
  <c r="E105" i="7" s="1"/>
  <c r="I93" i="1"/>
  <c r="F105" i="7" s="1"/>
  <c r="G93" i="1"/>
  <c r="D105" i="7" s="1"/>
  <c r="F93" i="1"/>
  <c r="E93" i="1"/>
  <c r="M106" i="1"/>
  <c r="L106" i="1"/>
  <c r="K106" i="1"/>
  <c r="E108" i="6" s="1"/>
  <c r="H106" i="1"/>
  <c r="E118" i="7" s="1"/>
  <c r="I106" i="1"/>
  <c r="F118" i="7" s="1"/>
  <c r="G106" i="1"/>
  <c r="D118" i="7" s="1"/>
  <c r="F106" i="1"/>
  <c r="E106" i="1"/>
  <c r="M105" i="1"/>
  <c r="L105" i="1"/>
  <c r="K105" i="1"/>
  <c r="E107" i="6" s="1"/>
  <c r="H105" i="1"/>
  <c r="E117" i="7" s="1"/>
  <c r="I105" i="1"/>
  <c r="F117" i="7" s="1"/>
  <c r="G105" i="1"/>
  <c r="D117" i="7" s="1"/>
  <c r="F105" i="1"/>
  <c r="E105" i="1"/>
  <c r="M104" i="1"/>
  <c r="L104" i="1"/>
  <c r="K104" i="1"/>
  <c r="E106" i="6" s="1"/>
  <c r="H104" i="1"/>
  <c r="E116" i="7" s="1"/>
  <c r="I104" i="1"/>
  <c r="F116" i="7" s="1"/>
  <c r="G104" i="1"/>
  <c r="D116" i="7" s="1"/>
  <c r="F104" i="1"/>
  <c r="E104" i="1"/>
  <c r="M103" i="1"/>
  <c r="L103" i="1"/>
  <c r="K103" i="1"/>
  <c r="E105" i="6" s="1"/>
  <c r="H103" i="1"/>
  <c r="E115" i="7" s="1"/>
  <c r="I103" i="1"/>
  <c r="F115" i="7" s="1"/>
  <c r="G103" i="1"/>
  <c r="D115" i="7" s="1"/>
  <c r="F103" i="1"/>
  <c r="E103" i="1"/>
  <c r="M101" i="1"/>
  <c r="L101" i="1"/>
  <c r="K101" i="1"/>
  <c r="E103" i="6" s="1"/>
  <c r="H101" i="1"/>
  <c r="E113" i="7" s="1"/>
  <c r="I101" i="1"/>
  <c r="F113" i="7" s="1"/>
  <c r="G101" i="1"/>
  <c r="D113" i="7" s="1"/>
  <c r="F101" i="1"/>
  <c r="E101" i="1"/>
  <c r="M61" i="1"/>
  <c r="L61" i="1"/>
  <c r="K61" i="1"/>
  <c r="E63" i="6" s="1"/>
  <c r="H61" i="1"/>
  <c r="E73" i="7" s="1"/>
  <c r="I61" i="1"/>
  <c r="F73" i="7" s="1"/>
  <c r="G61" i="1"/>
  <c r="D73" i="7" s="1"/>
  <c r="F61" i="1"/>
  <c r="E61" i="1"/>
  <c r="M60" i="1"/>
  <c r="L60" i="1"/>
  <c r="K60" i="1"/>
  <c r="E62" i="6" s="1"/>
  <c r="H60" i="1"/>
  <c r="E72" i="7" s="1"/>
  <c r="I60" i="1"/>
  <c r="F72" i="7" s="1"/>
  <c r="G60" i="1"/>
  <c r="D72" i="7" s="1"/>
  <c r="F60" i="1"/>
  <c r="E60" i="1"/>
  <c r="M58" i="1"/>
  <c r="L58" i="1"/>
  <c r="K58" i="1"/>
  <c r="E60" i="6" s="1"/>
  <c r="H58" i="1"/>
  <c r="E70" i="7" s="1"/>
  <c r="I58" i="1"/>
  <c r="F70" i="7" s="1"/>
  <c r="G58" i="1"/>
  <c r="D70" i="7" s="1"/>
  <c r="F58" i="1"/>
  <c r="E58" i="1"/>
  <c r="M57" i="1"/>
  <c r="L57" i="1"/>
  <c r="K57" i="1"/>
  <c r="E59" i="6" s="1"/>
  <c r="H57" i="1"/>
  <c r="E69" i="7" s="1"/>
  <c r="I57" i="1"/>
  <c r="F69" i="7" s="1"/>
  <c r="G57" i="1"/>
  <c r="D69" i="7" s="1"/>
  <c r="F57" i="1"/>
  <c r="E57" i="1"/>
  <c r="M56" i="1"/>
  <c r="L56" i="1"/>
  <c r="K56" i="1"/>
  <c r="E58" i="6" s="1"/>
  <c r="H56" i="1"/>
  <c r="E68" i="7" s="1"/>
  <c r="I56" i="1"/>
  <c r="F68" i="7" s="1"/>
  <c r="G56" i="1"/>
  <c r="D68" i="7" s="1"/>
  <c r="F56" i="1"/>
  <c r="E56" i="1"/>
  <c r="M55" i="1"/>
  <c r="L55" i="1"/>
  <c r="K55" i="1"/>
  <c r="E57" i="6" s="1"/>
  <c r="H55" i="1"/>
  <c r="E67" i="7" s="1"/>
  <c r="I55" i="1"/>
  <c r="F67" i="7" s="1"/>
  <c r="G55" i="1"/>
  <c r="D67" i="7" s="1"/>
  <c r="F55" i="1"/>
  <c r="E55" i="1"/>
  <c r="M21" i="1"/>
  <c r="L21" i="1"/>
  <c r="K21" i="1"/>
  <c r="E23" i="6" s="1"/>
  <c r="H21" i="1"/>
  <c r="E33" i="7" s="1"/>
  <c r="I21" i="1"/>
  <c r="F33" i="7" s="1"/>
  <c r="G21" i="1"/>
  <c r="D33" i="7" s="1"/>
  <c r="F21" i="1"/>
  <c r="E21" i="1"/>
  <c r="M20" i="1"/>
  <c r="L20" i="1"/>
  <c r="K20" i="1"/>
  <c r="E22" i="6" s="1"/>
  <c r="H20" i="1"/>
  <c r="E32" i="7" s="1"/>
  <c r="I20" i="1"/>
  <c r="F32" i="7" s="1"/>
  <c r="G20" i="1"/>
  <c r="D32" i="7" s="1"/>
  <c r="F20" i="1"/>
  <c r="E20" i="1"/>
  <c r="M165" i="1"/>
  <c r="L165" i="1"/>
  <c r="K165" i="1"/>
  <c r="E167" i="6" s="1"/>
  <c r="H165" i="1"/>
  <c r="E177" i="7" s="1"/>
  <c r="I165" i="1"/>
  <c r="F177" i="7" s="1"/>
  <c r="M164" i="1"/>
  <c r="L164" i="1"/>
  <c r="K164" i="1"/>
  <c r="E166" i="6" s="1"/>
  <c r="H164" i="1"/>
  <c r="E176" i="7" s="1"/>
  <c r="I164" i="1"/>
  <c r="F176" i="7" s="1"/>
  <c r="M163" i="1"/>
  <c r="L163" i="1"/>
  <c r="K163" i="1"/>
  <c r="E165" i="6" s="1"/>
  <c r="H163" i="1"/>
  <c r="E175" i="7" s="1"/>
  <c r="I163" i="1"/>
  <c r="F175" i="7" s="1"/>
  <c r="M162" i="1"/>
  <c r="L162" i="1"/>
  <c r="K162" i="1"/>
  <c r="E164" i="6" s="1"/>
  <c r="H162" i="1"/>
  <c r="E174" i="7" s="1"/>
  <c r="I162" i="1"/>
  <c r="F174" i="7" s="1"/>
  <c r="M161" i="1"/>
  <c r="L161" i="1"/>
  <c r="K161" i="1"/>
  <c r="E163" i="6" s="1"/>
  <c r="H161" i="1"/>
  <c r="E173" i="7" s="1"/>
  <c r="I161" i="1"/>
  <c r="F173" i="7" s="1"/>
  <c r="M160" i="1"/>
  <c r="L160" i="1"/>
  <c r="K160" i="1"/>
  <c r="E162" i="6" s="1"/>
  <c r="H160" i="1"/>
  <c r="E172" i="7" s="1"/>
  <c r="I160" i="1"/>
  <c r="F172" i="7" s="1"/>
  <c r="M134" i="1"/>
  <c r="L134" i="1"/>
  <c r="K134" i="1"/>
  <c r="E136" i="6" s="1"/>
  <c r="H134" i="1"/>
  <c r="E146" i="7" s="1"/>
  <c r="I134" i="1"/>
  <c r="F146" i="7" s="1"/>
  <c r="M133" i="1"/>
  <c r="L133" i="1"/>
  <c r="K133" i="1"/>
  <c r="E135" i="6" s="1"/>
  <c r="H133" i="1"/>
  <c r="E145" i="7" s="1"/>
  <c r="I133" i="1"/>
  <c r="F145" i="7" s="1"/>
  <c r="M128" i="1"/>
  <c r="L128" i="1"/>
  <c r="K128" i="1"/>
  <c r="E130" i="6" s="1"/>
  <c r="H128" i="1"/>
  <c r="E140" i="7" s="1"/>
  <c r="I128" i="1"/>
  <c r="F140" i="7" s="1"/>
  <c r="M127" i="1"/>
  <c r="L127" i="1"/>
  <c r="K127" i="1"/>
  <c r="E129" i="6" s="1"/>
  <c r="H127" i="1"/>
  <c r="E139" i="7" s="1"/>
  <c r="I127" i="1"/>
  <c r="F139" i="7" s="1"/>
  <c r="M126" i="1"/>
  <c r="L126" i="1"/>
  <c r="K126" i="1"/>
  <c r="E128" i="6" s="1"/>
  <c r="H126" i="1"/>
  <c r="E138" i="7" s="1"/>
  <c r="I126" i="1"/>
  <c r="F138" i="7" s="1"/>
  <c r="M109" i="1"/>
  <c r="L109" i="1"/>
  <c r="K109" i="1"/>
  <c r="E111" i="6" s="1"/>
  <c r="H109" i="1"/>
  <c r="E121" i="7" s="1"/>
  <c r="I109" i="1"/>
  <c r="F121" i="7" s="1"/>
  <c r="M108" i="1"/>
  <c r="L108" i="1"/>
  <c r="K108" i="1"/>
  <c r="E110" i="6" s="1"/>
  <c r="H108" i="1"/>
  <c r="E120" i="7" s="1"/>
  <c r="I108" i="1"/>
  <c r="F120" i="7" s="1"/>
  <c r="M107" i="1"/>
  <c r="L107" i="1"/>
  <c r="K107" i="1"/>
  <c r="E109" i="6" s="1"/>
  <c r="H107" i="1"/>
  <c r="E119" i="7" s="1"/>
  <c r="I107" i="1"/>
  <c r="F119" i="7" s="1"/>
  <c r="M89" i="1"/>
  <c r="L89" i="1"/>
  <c r="K89" i="1"/>
  <c r="E91" i="6" s="1"/>
  <c r="H89" i="1"/>
  <c r="E101" i="7" s="1"/>
  <c r="I89" i="1"/>
  <c r="F101" i="7" s="1"/>
  <c r="M88" i="1"/>
  <c r="L88" i="1"/>
  <c r="K88" i="1"/>
  <c r="E90" i="6" s="1"/>
  <c r="H88" i="1"/>
  <c r="E100" i="7" s="1"/>
  <c r="I88" i="1"/>
  <c r="F100" i="7" s="1"/>
  <c r="M87" i="1"/>
  <c r="L87" i="1"/>
  <c r="K87" i="1"/>
  <c r="E89" i="6" s="1"/>
  <c r="H87" i="1"/>
  <c r="E99" i="7" s="1"/>
  <c r="I87" i="1"/>
  <c r="F99" i="7" s="1"/>
  <c r="M86" i="1"/>
  <c r="L86" i="1"/>
  <c r="K86" i="1"/>
  <c r="E88" i="6" s="1"/>
  <c r="H86" i="1"/>
  <c r="E98" i="7" s="1"/>
  <c r="I86" i="1"/>
  <c r="F98" i="7" s="1"/>
  <c r="M85" i="1"/>
  <c r="L85" i="1"/>
  <c r="K85" i="1"/>
  <c r="E87" i="6" s="1"/>
  <c r="H85" i="1"/>
  <c r="E97" i="7" s="1"/>
  <c r="I85" i="1"/>
  <c r="F97" i="7" s="1"/>
  <c r="M84" i="1"/>
  <c r="L84" i="1"/>
  <c r="K84" i="1"/>
  <c r="E86" i="6" s="1"/>
  <c r="H84" i="1"/>
  <c r="E96" i="7" s="1"/>
  <c r="I84" i="1"/>
  <c r="F96" i="7" s="1"/>
  <c r="M54" i="1"/>
  <c r="L54" i="1"/>
  <c r="K54" i="1"/>
  <c r="E56" i="6" s="1"/>
  <c r="H54" i="1"/>
  <c r="E66" i="7" s="1"/>
  <c r="I54" i="1"/>
  <c r="F66" i="7" s="1"/>
  <c r="M53" i="1"/>
  <c r="L53" i="1"/>
  <c r="K53" i="1"/>
  <c r="E55" i="6" s="1"/>
  <c r="H53" i="1"/>
  <c r="E65" i="7" s="1"/>
  <c r="I53" i="1"/>
  <c r="F65" i="7" s="1"/>
  <c r="M38" i="1"/>
  <c r="L38" i="1"/>
  <c r="K38" i="1"/>
  <c r="E40" i="6" s="1"/>
  <c r="H38" i="1"/>
  <c r="E50" i="7" s="1"/>
  <c r="I38" i="1"/>
  <c r="F50" i="7" s="1"/>
  <c r="M37" i="1"/>
  <c r="L37" i="1"/>
  <c r="K37" i="1"/>
  <c r="E39" i="6" s="1"/>
  <c r="H37" i="1"/>
  <c r="E49" i="7" s="1"/>
  <c r="I37" i="1"/>
  <c r="F49" i="7" s="1"/>
  <c r="M33" i="1"/>
  <c r="L33" i="1"/>
  <c r="K33" i="1"/>
  <c r="E35" i="6" s="1"/>
  <c r="H33" i="1"/>
  <c r="E45" i="7" s="1"/>
  <c r="I33" i="1"/>
  <c r="F45" i="7" s="1"/>
  <c r="M32" i="1"/>
  <c r="L32" i="1"/>
  <c r="K32" i="1"/>
  <c r="E34" i="6" s="1"/>
  <c r="H32" i="1"/>
  <c r="E44" i="7" s="1"/>
  <c r="I32" i="1"/>
  <c r="F44" i="7" s="1"/>
  <c r="M31" i="1"/>
  <c r="L31" i="1"/>
  <c r="K31" i="1"/>
  <c r="E33" i="6" s="1"/>
  <c r="H31" i="1"/>
  <c r="E43" i="7" s="1"/>
  <c r="I31" i="1"/>
  <c r="F43" i="7" s="1"/>
  <c r="M30" i="1"/>
  <c r="L30" i="1"/>
  <c r="K30" i="1"/>
  <c r="E32" i="6" s="1"/>
  <c r="H30" i="1"/>
  <c r="E42" i="7" s="1"/>
  <c r="I30" i="1"/>
  <c r="F42" i="7" s="1"/>
  <c r="M29" i="1"/>
  <c r="L29" i="1"/>
  <c r="K29" i="1"/>
  <c r="E31" i="6" s="1"/>
  <c r="H29" i="1"/>
  <c r="E41" i="7" s="1"/>
  <c r="I29" i="1"/>
  <c r="F41" i="7" s="1"/>
  <c r="M27" i="1"/>
  <c r="L27" i="1"/>
  <c r="K27" i="1"/>
  <c r="E29" i="6" s="1"/>
  <c r="H27" i="1"/>
  <c r="E39" i="7" s="1"/>
  <c r="I27" i="1"/>
  <c r="F39" i="7" s="1"/>
  <c r="M25" i="1"/>
  <c r="L25" i="1"/>
  <c r="K25" i="1"/>
  <c r="E27" i="6" s="1"/>
  <c r="H25" i="1"/>
  <c r="E37" i="7" s="1"/>
  <c r="I25" i="1"/>
  <c r="F37" i="7" s="1"/>
  <c r="M24" i="1"/>
  <c r="L24" i="1"/>
  <c r="K24" i="1"/>
  <c r="E26" i="6" s="1"/>
  <c r="H24" i="1"/>
  <c r="E36" i="7" s="1"/>
  <c r="I24" i="1"/>
  <c r="F36" i="7" s="1"/>
  <c r="M23" i="1"/>
  <c r="L23" i="1"/>
  <c r="K23" i="1"/>
  <c r="E25" i="6" s="1"/>
  <c r="H23" i="1"/>
  <c r="E35" i="7" s="1"/>
  <c r="I23" i="1"/>
  <c r="F35" i="7" s="1"/>
  <c r="M18" i="1"/>
  <c r="L18" i="1"/>
  <c r="K18" i="1"/>
  <c r="E20" i="6" s="1"/>
  <c r="H18" i="1"/>
  <c r="E30" i="7" s="1"/>
  <c r="I18" i="1"/>
  <c r="F30" i="7" s="1"/>
  <c r="G31" i="1"/>
  <c r="D43" i="7" s="1"/>
  <c r="F31" i="1"/>
  <c r="E31" i="1"/>
  <c r="G30" i="1"/>
  <c r="D42" i="7" s="1"/>
  <c r="F30" i="1"/>
  <c r="E30" i="1"/>
  <c r="G29" i="1"/>
  <c r="D41" i="7" s="1"/>
  <c r="F29" i="1"/>
  <c r="E29" i="1"/>
  <c r="G27" i="1"/>
  <c r="D39" i="7" s="1"/>
  <c r="F27" i="1"/>
  <c r="E27" i="1"/>
  <c r="G25" i="1"/>
  <c r="D37" i="7" s="1"/>
  <c r="F25" i="1"/>
  <c r="E25" i="1"/>
  <c r="G24" i="1"/>
  <c r="D36" i="7" s="1"/>
  <c r="F24" i="1"/>
  <c r="E24" i="1"/>
  <c r="G23" i="1"/>
  <c r="D35" i="7" s="1"/>
  <c r="F23" i="1"/>
  <c r="E23" i="1"/>
  <c r="G18" i="1"/>
  <c r="D30" i="7" s="1"/>
  <c r="F18" i="1"/>
  <c r="E18" i="1"/>
  <c r="G165" i="1"/>
  <c r="D177" i="7" s="1"/>
  <c r="F165" i="1"/>
  <c r="E165" i="1"/>
  <c r="G164" i="1"/>
  <c r="D176" i="7" s="1"/>
  <c r="F164" i="1"/>
  <c r="E164" i="1"/>
  <c r="G163" i="1"/>
  <c r="D175" i="7" s="1"/>
  <c r="F163" i="1"/>
  <c r="E163" i="1"/>
  <c r="G162" i="1"/>
  <c r="D174" i="7" s="1"/>
  <c r="F162" i="1"/>
  <c r="E162" i="1"/>
  <c r="G161" i="1"/>
  <c r="D173" i="7" s="1"/>
  <c r="F161" i="1"/>
  <c r="E161" i="1"/>
  <c r="G160" i="1"/>
  <c r="D172" i="7" s="1"/>
  <c r="F160" i="1"/>
  <c r="E160" i="1"/>
  <c r="G134" i="1"/>
  <c r="D146" i="7" s="1"/>
  <c r="F134" i="1"/>
  <c r="E134" i="1"/>
  <c r="G133" i="1"/>
  <c r="D145" i="7" s="1"/>
  <c r="F133" i="1"/>
  <c r="E133" i="1"/>
  <c r="G128" i="1"/>
  <c r="D140" i="7" s="1"/>
  <c r="F128" i="1"/>
  <c r="E128" i="1"/>
  <c r="G127" i="1"/>
  <c r="D139" i="7" s="1"/>
  <c r="F127" i="1"/>
  <c r="E127" i="1"/>
  <c r="G126" i="1"/>
  <c r="D138" i="7" s="1"/>
  <c r="F126" i="1"/>
  <c r="E126" i="1"/>
  <c r="G109" i="1"/>
  <c r="D121" i="7" s="1"/>
  <c r="F109" i="1"/>
  <c r="E109" i="1"/>
  <c r="G108" i="1"/>
  <c r="D120" i="7" s="1"/>
  <c r="F108" i="1"/>
  <c r="E108" i="1"/>
  <c r="G107" i="1"/>
  <c r="D119" i="7" s="1"/>
  <c r="F107" i="1"/>
  <c r="E107" i="1"/>
  <c r="G89" i="1"/>
  <c r="D101" i="7" s="1"/>
  <c r="F89" i="1"/>
  <c r="E89" i="1"/>
  <c r="G88" i="1"/>
  <c r="D100" i="7" s="1"/>
  <c r="F88" i="1"/>
  <c r="E88" i="1"/>
  <c r="G87" i="1"/>
  <c r="D99" i="7" s="1"/>
  <c r="F87" i="1"/>
  <c r="E87" i="1"/>
  <c r="G86" i="1"/>
  <c r="D98" i="7" s="1"/>
  <c r="F86" i="1"/>
  <c r="E86" i="1"/>
  <c r="G85" i="1"/>
  <c r="D97" i="7" s="1"/>
  <c r="F85" i="1"/>
  <c r="E85" i="1"/>
  <c r="G84" i="1"/>
  <c r="D96" i="7" s="1"/>
  <c r="F84" i="1"/>
  <c r="E84" i="1"/>
  <c r="G54" i="1"/>
  <c r="D66" i="7" s="1"/>
  <c r="F54" i="1"/>
  <c r="E54" i="1"/>
  <c r="G53" i="1"/>
  <c r="D65" i="7" s="1"/>
  <c r="F53" i="1"/>
  <c r="E53" i="1"/>
  <c r="G38" i="1"/>
  <c r="D50" i="7" s="1"/>
  <c r="F38" i="1"/>
  <c r="E38" i="1"/>
  <c r="G37" i="1"/>
  <c r="D49" i="7" s="1"/>
  <c r="F37" i="1"/>
  <c r="E37" i="1"/>
  <c r="G33" i="1"/>
  <c r="D45" i="7" s="1"/>
  <c r="E33" i="1"/>
  <c r="G32" i="1"/>
  <c r="D44" i="7" s="1"/>
  <c r="F32" i="1"/>
  <c r="E32" i="1"/>
  <c r="J130" i="1"/>
  <c r="J51" i="1"/>
  <c r="N111" i="1"/>
  <c r="G93" i="5"/>
  <c r="F14" i="5"/>
  <c r="E14" i="5"/>
  <c r="G14" i="5"/>
  <c r="A162" i="6" l="1"/>
  <c r="A163" i="6" s="1"/>
  <c r="A164" i="6" s="1"/>
  <c r="A137" i="6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2" i="5"/>
  <c r="A163" i="5" s="1"/>
  <c r="A164" i="5" s="1"/>
  <c r="A165" i="5" s="1"/>
  <c r="A166" i="5" s="1"/>
  <c r="A167" i="5" s="1"/>
  <c r="A137" i="5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J111" i="1"/>
  <c r="D53" i="6"/>
  <c r="G63" i="7"/>
  <c r="D113" i="6"/>
  <c r="G123" i="7"/>
  <c r="D132" i="6"/>
  <c r="G142" i="7"/>
  <c r="G119" i="5"/>
  <c r="G44" i="5"/>
  <c r="G61" i="5"/>
  <c r="G23" i="5"/>
  <c r="G40" i="5"/>
  <c r="G36" i="5"/>
  <c r="G69" i="5"/>
  <c r="G78" i="5"/>
  <c r="G86" i="5"/>
  <c r="G82" i="5"/>
  <c r="A52" i="1"/>
  <c r="A54" i="1" s="1"/>
  <c r="A56" i="1" s="1"/>
  <c r="A58" i="1" s="1"/>
  <c r="A60" i="1" s="1"/>
  <c r="A62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6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4" i="1" s="1"/>
  <c r="A126" i="1" s="1"/>
  <c r="A128" i="1" s="1"/>
  <c r="A130" i="1" s="1"/>
  <c r="A132" i="1" s="1"/>
  <c r="A134" i="1" s="1"/>
  <c r="A40" i="1"/>
  <c r="A42" i="1" s="1"/>
  <c r="A44" i="1" s="1"/>
  <c r="A48" i="1" s="1"/>
  <c r="A64" i="1" s="1"/>
  <c r="A66" i="1" s="1"/>
  <c r="A68" i="1" s="1"/>
  <c r="A70" i="1" s="1"/>
  <c r="A72" i="1" s="1"/>
  <c r="A51" i="1"/>
  <c r="A53" i="1" s="1"/>
  <c r="A55" i="1" s="1"/>
  <c r="A57" i="1" s="1"/>
  <c r="A59" i="1" s="1"/>
  <c r="A61" i="1" s="1"/>
  <c r="A39" i="1"/>
  <c r="A41" i="1" s="1"/>
  <c r="A43" i="1" s="1"/>
  <c r="A45" i="1" s="1"/>
  <c r="A49" i="1" s="1"/>
  <c r="A63" i="1" s="1"/>
  <c r="A65" i="1" s="1"/>
  <c r="A67" i="1" s="1"/>
  <c r="A69" i="1" s="1"/>
  <c r="A71" i="1" s="1"/>
  <c r="A73" i="1" s="1"/>
  <c r="G29" i="5"/>
  <c r="G58" i="5"/>
  <c r="G66" i="5"/>
  <c r="G74" i="5"/>
  <c r="G99" i="5"/>
  <c r="G108" i="5"/>
  <c r="G57" i="5"/>
  <c r="G162" i="5"/>
  <c r="G49" i="5"/>
  <c r="G54" i="5"/>
  <c r="G38" i="5"/>
  <c r="G50" i="5"/>
  <c r="G67" i="5"/>
  <c r="G129" i="5"/>
  <c r="N37" i="1"/>
  <c r="J54" i="1"/>
  <c r="N109" i="1"/>
  <c r="G107" i="5"/>
  <c r="G103" i="5"/>
  <c r="N32" i="1"/>
  <c r="N86" i="1"/>
  <c r="J134" i="1"/>
  <c r="N164" i="1"/>
  <c r="N20" i="1"/>
  <c r="N21" i="1"/>
  <c r="N55" i="1"/>
  <c r="N56" i="1"/>
  <c r="N57" i="1"/>
  <c r="N58" i="1"/>
  <c r="N60" i="1"/>
  <c r="N61" i="1"/>
  <c r="N101" i="1"/>
  <c r="N103" i="1"/>
  <c r="N105" i="1"/>
  <c r="N106" i="1"/>
  <c r="N93" i="1"/>
  <c r="N94" i="1"/>
  <c r="N95" i="1"/>
  <c r="N96" i="1"/>
  <c r="N81" i="1"/>
  <c r="N110" i="1"/>
  <c r="N121" i="1"/>
  <c r="N123" i="1"/>
  <c r="N82" i="1"/>
  <c r="N83" i="1"/>
  <c r="N91" i="1"/>
  <c r="N92" i="1"/>
  <c r="N112" i="1"/>
  <c r="N113" i="1"/>
  <c r="N114" i="1"/>
  <c r="N115" i="1"/>
  <c r="N116" i="1"/>
  <c r="N117" i="1"/>
  <c r="N118" i="1"/>
  <c r="N124" i="1"/>
  <c r="N22" i="1"/>
  <c r="N52" i="1"/>
  <c r="N77" i="1"/>
  <c r="N76" i="1"/>
  <c r="N59" i="1"/>
  <c r="N80" i="1"/>
  <c r="N79" i="1"/>
  <c r="N90" i="1"/>
  <c r="N129" i="1"/>
  <c r="N28" i="1"/>
  <c r="N17" i="1"/>
  <c r="J30" i="1"/>
  <c r="J133" i="1"/>
  <c r="N134" i="1"/>
  <c r="N16" i="1"/>
  <c r="N15" i="1"/>
  <c r="N24" i="1"/>
  <c r="J29" i="1"/>
  <c r="N30" i="1"/>
  <c r="N84" i="1"/>
  <c r="N88" i="1"/>
  <c r="J128" i="1"/>
  <c r="J161" i="1"/>
  <c r="N162" i="1"/>
  <c r="J165" i="1"/>
  <c r="J18" i="1"/>
  <c r="N23" i="1"/>
  <c r="J27" i="1"/>
  <c r="N29" i="1"/>
  <c r="J32" i="1"/>
  <c r="N33" i="1"/>
  <c r="J53" i="1"/>
  <c r="N54" i="1"/>
  <c r="J86" i="1"/>
  <c r="N87" i="1"/>
  <c r="J107" i="1"/>
  <c r="N128" i="1"/>
  <c r="J160" i="1"/>
  <c r="N161" i="1"/>
  <c r="J164" i="1"/>
  <c r="N165" i="1"/>
  <c r="J23" i="1"/>
  <c r="J33" i="1"/>
  <c r="J104" i="1"/>
  <c r="J106" i="1"/>
  <c r="J93" i="1"/>
  <c r="J94" i="1"/>
  <c r="J95" i="1"/>
  <c r="J81" i="1"/>
  <c r="J110" i="1"/>
  <c r="J119" i="1"/>
  <c r="J121" i="1"/>
  <c r="J123" i="1"/>
  <c r="J82" i="1"/>
  <c r="J83" i="1"/>
  <c r="J92" i="1"/>
  <c r="J112" i="1"/>
  <c r="J113" i="1"/>
  <c r="J114" i="1"/>
  <c r="J115" i="1"/>
  <c r="J116" i="1"/>
  <c r="J117" i="1"/>
  <c r="J118" i="1"/>
  <c r="J124" i="1"/>
  <c r="J125" i="1"/>
  <c r="J131" i="1"/>
  <c r="N131" i="1"/>
  <c r="J132" i="1"/>
  <c r="N132" i="1"/>
  <c r="J12" i="1"/>
  <c r="N12" i="1"/>
  <c r="J13" i="1"/>
  <c r="N13" i="1"/>
  <c r="N14" i="1"/>
  <c r="J15" i="1"/>
  <c r="J16" i="1"/>
  <c r="J17" i="1"/>
  <c r="J22" i="1"/>
  <c r="J28" i="1"/>
  <c r="J52" i="1"/>
  <c r="J77" i="1"/>
  <c r="J102" i="1"/>
  <c r="J90" i="1"/>
  <c r="J129" i="1"/>
  <c r="J120" i="1"/>
  <c r="J24" i="1"/>
  <c r="N25" i="1"/>
  <c r="N31" i="1"/>
  <c r="J37" i="1"/>
  <c r="N38" i="1"/>
  <c r="J84" i="1"/>
  <c r="N85" i="1"/>
  <c r="J88" i="1"/>
  <c r="N89" i="1"/>
  <c r="J109" i="1"/>
  <c r="N126" i="1"/>
  <c r="J162" i="1"/>
  <c r="N163" i="1"/>
  <c r="N120" i="1"/>
  <c r="N130" i="1"/>
  <c r="N51" i="1"/>
  <c r="J20" i="1"/>
  <c r="J21" i="1"/>
  <c r="J55" i="1"/>
  <c r="J56" i="1"/>
  <c r="J57" i="1"/>
  <c r="J61" i="1"/>
  <c r="J101" i="1"/>
  <c r="J105" i="1"/>
  <c r="J25" i="1"/>
  <c r="N27" i="1"/>
  <c r="J31" i="1"/>
  <c r="N53" i="1"/>
  <c r="J85" i="1"/>
  <c r="J89" i="1"/>
  <c r="N107" i="1"/>
  <c r="J126" i="1"/>
  <c r="N127" i="1"/>
  <c r="N160" i="1"/>
  <c r="N104" i="1"/>
  <c r="N133" i="1"/>
  <c r="N18" i="1"/>
  <c r="J108" i="1"/>
  <c r="J103" i="1"/>
  <c r="J91" i="1"/>
  <c r="J87" i="1"/>
  <c r="J96" i="1"/>
  <c r="J99" i="1"/>
  <c r="N99" i="1"/>
  <c r="J100" i="1"/>
  <c r="N100" i="1"/>
  <c r="J62" i="1"/>
  <c r="N62" i="1"/>
  <c r="J76" i="1"/>
  <c r="N36" i="1"/>
  <c r="J36" i="1"/>
  <c r="J59" i="1"/>
  <c r="J97" i="1"/>
  <c r="N97" i="1"/>
  <c r="J78" i="1"/>
  <c r="N78" i="1"/>
  <c r="J80" i="1"/>
  <c r="G25" i="5"/>
  <c r="N108" i="1"/>
  <c r="J127" i="1"/>
  <c r="N125" i="1"/>
  <c r="J58" i="1"/>
  <c r="J60" i="1"/>
  <c r="N119" i="1"/>
  <c r="G15" i="5"/>
  <c r="J38" i="1"/>
  <c r="J163" i="1"/>
  <c r="J14" i="1"/>
  <c r="J79" i="1"/>
  <c r="G45" i="5"/>
  <c r="G98" i="5"/>
  <c r="G111" i="5"/>
  <c r="G133" i="5"/>
  <c r="G136" i="5"/>
  <c r="G164" i="5"/>
  <c r="G18" i="5"/>
  <c r="G17" i="5"/>
  <c r="G19" i="5"/>
  <c r="G16" i="5"/>
  <c r="A161" i="1" l="1"/>
  <c r="A163" i="1" s="1"/>
  <c r="A165" i="1" s="1"/>
  <c r="A136" i="1"/>
  <c r="A138" i="1" s="1"/>
  <c r="A140" i="1" s="1"/>
  <c r="A142" i="1" s="1"/>
  <c r="A144" i="1" s="1"/>
  <c r="A147" i="1" s="1"/>
  <c r="A149" i="1" s="1"/>
  <c r="A151" i="1" s="1"/>
  <c r="A153" i="1" s="1"/>
  <c r="A155" i="1" s="1"/>
  <c r="A157" i="1" s="1"/>
  <c r="A75" i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100" i="1" s="1"/>
  <c r="A102" i="1" s="1"/>
  <c r="A104" i="1" s="1"/>
  <c r="A106" i="1" s="1"/>
  <c r="A108" i="1" s="1"/>
  <c r="A110" i="1" s="1"/>
  <c r="A112" i="1" s="1"/>
  <c r="A114" i="1" s="1"/>
  <c r="A116" i="1" s="1"/>
  <c r="A118" i="1" s="1"/>
  <c r="A120" i="1" s="1"/>
  <c r="A123" i="1" s="1"/>
  <c r="A125" i="1" s="1"/>
  <c r="A127" i="1" s="1"/>
  <c r="A129" i="1" s="1"/>
  <c r="A131" i="1" s="1"/>
  <c r="A133" i="1" s="1"/>
  <c r="D165" i="6"/>
  <c r="G175" i="7"/>
  <c r="D98" i="6"/>
  <c r="G108" i="7"/>
  <c r="D89" i="6"/>
  <c r="G99" i="7"/>
  <c r="D128" i="6"/>
  <c r="G138" i="7"/>
  <c r="D103" i="6"/>
  <c r="G113" i="7"/>
  <c r="D57" i="6"/>
  <c r="G67" i="7"/>
  <c r="D111" i="6"/>
  <c r="G121" i="7"/>
  <c r="D86" i="6"/>
  <c r="G96" i="7"/>
  <c r="D92" i="6"/>
  <c r="G102" i="7"/>
  <c r="D54" i="6"/>
  <c r="G64" i="7"/>
  <c r="D18" i="6"/>
  <c r="G28" i="7"/>
  <c r="D15" i="6"/>
  <c r="G25" i="7"/>
  <c r="D134" i="6"/>
  <c r="G144" i="7"/>
  <c r="D126" i="6"/>
  <c r="G136" i="7"/>
  <c r="D117" i="6"/>
  <c r="G127" i="7"/>
  <c r="D94" i="6"/>
  <c r="G104" i="7"/>
  <c r="D123" i="6"/>
  <c r="G133" i="7"/>
  <c r="D97" i="6"/>
  <c r="G107" i="7"/>
  <c r="D106" i="6"/>
  <c r="G116" i="7"/>
  <c r="D25" i="6"/>
  <c r="G35" i="7"/>
  <c r="D32" i="6"/>
  <c r="G42" i="7"/>
  <c r="D16" i="6"/>
  <c r="G26" i="7"/>
  <c r="D129" i="6"/>
  <c r="G139" i="7"/>
  <c r="D82" i="6"/>
  <c r="G92" i="7"/>
  <c r="D99" i="6"/>
  <c r="G109" i="7"/>
  <c r="D78" i="6"/>
  <c r="G88" i="7"/>
  <c r="D102" i="6"/>
  <c r="G112" i="7"/>
  <c r="D93" i="6"/>
  <c r="G103" i="7"/>
  <c r="D33" i="6"/>
  <c r="G43" i="7"/>
  <c r="D63" i="6"/>
  <c r="G73" i="7"/>
  <c r="D23" i="6"/>
  <c r="G33" i="7"/>
  <c r="D26" i="6"/>
  <c r="G36" i="7"/>
  <c r="D104" i="6"/>
  <c r="G114" i="7"/>
  <c r="D30" i="6"/>
  <c r="G40" i="7"/>
  <c r="D17" i="6"/>
  <c r="G27" i="7"/>
  <c r="D120" i="6"/>
  <c r="G130" i="7"/>
  <c r="D116" i="6"/>
  <c r="G126" i="7"/>
  <c r="D85" i="6"/>
  <c r="G95" i="7"/>
  <c r="D121" i="6"/>
  <c r="G131" i="7"/>
  <c r="D96" i="6"/>
  <c r="G106" i="7"/>
  <c r="D166" i="6"/>
  <c r="G176" i="7"/>
  <c r="D109" i="6"/>
  <c r="G119" i="7"/>
  <c r="D55" i="6"/>
  <c r="G65" i="7"/>
  <c r="D29" i="6"/>
  <c r="G39" i="7"/>
  <c r="D163" i="6"/>
  <c r="G173" i="7"/>
  <c r="D62" i="6"/>
  <c r="G72" i="7"/>
  <c r="D61" i="6"/>
  <c r="G71" i="7"/>
  <c r="D105" i="6"/>
  <c r="G115" i="7"/>
  <c r="D91" i="6"/>
  <c r="G101" i="7"/>
  <c r="D59" i="6"/>
  <c r="G69" i="7"/>
  <c r="D22" i="6"/>
  <c r="G32" i="7"/>
  <c r="D164" i="6"/>
  <c r="G174" i="7"/>
  <c r="D90" i="6"/>
  <c r="G100" i="7"/>
  <c r="D39" i="6"/>
  <c r="G49" i="7"/>
  <c r="D122" i="6"/>
  <c r="G132" i="7"/>
  <c r="D77" i="6"/>
  <c r="G87" i="7"/>
  <c r="D24" i="6"/>
  <c r="G34" i="7"/>
  <c r="D14" i="6"/>
  <c r="G24" i="7"/>
  <c r="D133" i="6"/>
  <c r="G143" i="7"/>
  <c r="D119" i="6"/>
  <c r="G129" i="7"/>
  <c r="D115" i="6"/>
  <c r="G125" i="7"/>
  <c r="D84" i="6"/>
  <c r="G94" i="7"/>
  <c r="D112" i="6"/>
  <c r="G122" i="7"/>
  <c r="D95" i="6"/>
  <c r="G105" i="7"/>
  <c r="D130" i="6"/>
  <c r="G140" i="7"/>
  <c r="D31" i="6"/>
  <c r="G41" i="7"/>
  <c r="D81" i="6"/>
  <c r="G91" i="7"/>
  <c r="D40" i="6"/>
  <c r="G50" i="7"/>
  <c r="D60" i="6"/>
  <c r="G70" i="7"/>
  <c r="D80" i="6"/>
  <c r="G90" i="7"/>
  <c r="D38" i="6"/>
  <c r="G48" i="7"/>
  <c r="D64" i="6"/>
  <c r="G74" i="7"/>
  <c r="D101" i="6"/>
  <c r="G111" i="7"/>
  <c r="D110" i="6"/>
  <c r="G120" i="7"/>
  <c r="D87" i="6"/>
  <c r="G97" i="7"/>
  <c r="D27" i="6"/>
  <c r="G37" i="7"/>
  <c r="D107" i="6"/>
  <c r="G117" i="7"/>
  <c r="D58" i="6"/>
  <c r="G68" i="7"/>
  <c r="D131" i="6"/>
  <c r="G141" i="7"/>
  <c r="D79" i="6"/>
  <c r="G89" i="7"/>
  <c r="D19" i="6"/>
  <c r="G29" i="7"/>
  <c r="D127" i="6"/>
  <c r="G137" i="7"/>
  <c r="D118" i="6"/>
  <c r="G128" i="7"/>
  <c r="D114" i="6"/>
  <c r="G124" i="7"/>
  <c r="D125" i="6"/>
  <c r="G135" i="7"/>
  <c r="D83" i="6"/>
  <c r="G93" i="7"/>
  <c r="D108" i="6"/>
  <c r="G118" i="7"/>
  <c r="D35" i="6"/>
  <c r="G45" i="7"/>
  <c r="D162" i="6"/>
  <c r="G172" i="7"/>
  <c r="D88" i="6"/>
  <c r="G98" i="7"/>
  <c r="D34" i="6"/>
  <c r="G44" i="7"/>
  <c r="D20" i="6"/>
  <c r="G30" i="7"/>
  <c r="D167" i="6"/>
  <c r="G177" i="7"/>
  <c r="D135" i="6"/>
  <c r="G145" i="7"/>
  <c r="D136" i="6"/>
  <c r="G146" i="7"/>
  <c r="D56" i="6"/>
  <c r="G66" i="7"/>
  <c r="A160" i="1" l="1"/>
  <c r="A162" i="1" s="1"/>
  <c r="A164" i="1" s="1"/>
  <c r="A135" i="1"/>
  <c r="A137" i="1" s="1"/>
  <c r="A139" i="1" s="1"/>
  <c r="A141" i="1" s="1"/>
  <c r="A143" i="1" s="1"/>
  <c r="A145" i="1" s="1"/>
  <c r="A148" i="1" s="1"/>
  <c r="A150" i="1" s="1"/>
  <c r="A152" i="1" s="1"/>
  <c r="A154" i="1" s="1"/>
  <c r="A156" i="1" s="1"/>
  <c r="A158" i="1" s="1"/>
</calcChain>
</file>

<file path=xl/comments1.xml><?xml version="1.0" encoding="utf-8"?>
<comments xmlns="http://schemas.openxmlformats.org/spreadsheetml/2006/main">
  <authors>
    <author>Абрамова Светлана</author>
  </authors>
  <commentList>
    <comment ref="H100" authorId="0">
      <text>
        <r>
          <rPr>
            <b/>
            <sz val="9"/>
            <color indexed="81"/>
            <rFont val="Tahoma"/>
            <family val="2"/>
            <charset val="204"/>
          </rPr>
          <t>Абрамова Светлана:</t>
        </r>
        <r>
          <rPr>
            <sz val="9"/>
            <color indexed="81"/>
            <rFont val="Tahoma"/>
            <family val="2"/>
            <charset val="204"/>
          </rPr>
          <t xml:space="preserve">
Сократить  до минимума возможные неудобства, чувство усталости и психологический стресс, испытываемый персоналом (путем корректировки конструкции и системы управления оборудованием). Для отдыха и снятия нервно-эмоционального напряжения в период регламентированных перерывов должны предусматриваться специальные помещения для отдыха и комнаты психологической разгрузки. Предупреждение о возможных ситуациях, способствующих неадекватному восприятию информации. 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04"/>
          </rPr>
          <t>Абрамова Светлана:</t>
        </r>
        <r>
          <rPr>
            <sz val="9"/>
            <color indexed="81"/>
            <rFont val="Tahoma"/>
            <family val="2"/>
            <charset val="204"/>
          </rPr>
          <t xml:space="preserve">
развития профессиональных заболеваний при работах виброопасными инструментами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04"/>
          </rPr>
          <t>Абрамова Светлана:</t>
        </r>
        <r>
          <rPr>
            <sz val="9"/>
            <color indexed="81"/>
            <rFont val="Tahoma"/>
            <family val="2"/>
            <charset val="204"/>
          </rPr>
          <t xml:space="preserve">
развития профессиональных заболеваний при работах виброопасными инструментами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04"/>
          </rPr>
          <t>Абрамова Светлана:</t>
        </r>
        <r>
          <rPr>
            <sz val="9"/>
            <color indexed="81"/>
            <rFont val="Tahoma"/>
            <family val="2"/>
            <charset val="204"/>
          </rPr>
          <t xml:space="preserve">
развития профессиональных заболеваний при работах виброопасными инструментами</t>
        </r>
      </text>
    </comment>
  </commentList>
</comments>
</file>

<file path=xl/sharedStrings.xml><?xml version="1.0" encoding="utf-8"?>
<sst xmlns="http://schemas.openxmlformats.org/spreadsheetml/2006/main" count="1377" uniqueCount="506">
  <si>
    <t>Вероятность</t>
  </si>
  <si>
    <t>Тяжесть</t>
  </si>
  <si>
    <t>Существующие меры управления</t>
  </si>
  <si>
    <t>Оценка</t>
  </si>
  <si>
    <t>Описание ущерба здоровью</t>
  </si>
  <si>
    <t xml:space="preserve">Оценка </t>
  </si>
  <si>
    <t>Возможность происшествия</t>
  </si>
  <si>
    <t>Обязательно произойдет – несомненно, что в обозримом будущем данное событие наступит</t>
  </si>
  <si>
    <t>Экстремальная</t>
  </si>
  <si>
    <t xml:space="preserve">Возможно – событие может произойти, и это не будет неожиданностью </t>
  </si>
  <si>
    <t>Высокая</t>
  </si>
  <si>
    <t xml:space="preserve">Можно предположить –  возможность события оценивается как  50/50 </t>
  </si>
  <si>
    <t>Средняя</t>
  </si>
  <si>
    <t xml:space="preserve">Скорее всего не произойдет – маловероятно, что событие произойдет </t>
  </si>
  <si>
    <t>Низкая</t>
  </si>
  <si>
    <t>Почти невозможно  – может случится только в экстремальных обстоятельствах</t>
  </si>
  <si>
    <t>Пренебрежимо малая</t>
  </si>
  <si>
    <t>Низкий (2-4)</t>
  </si>
  <si>
    <t>Средний (5-10)</t>
  </si>
  <si>
    <t>Высокий (11-19)</t>
  </si>
  <si>
    <t>Экстремальный (20-25)</t>
  </si>
  <si>
    <t xml:space="preserve">Наличие систем оповещения, автоматического пожаротушения, первичных средств пожаротушения </t>
  </si>
  <si>
    <t>Расчет риска при существующих мерах управления</t>
  </si>
  <si>
    <t>Оценка эффективности мероприятий</t>
  </si>
  <si>
    <t>Уровень риска:</t>
  </si>
  <si>
    <t>Пренебрежимо малый (0-1)</t>
  </si>
  <si>
    <t>опасность, связанная с воздействием электростатического поля;</t>
  </si>
  <si>
    <t>опасность воздействия высокого давления при взрыве;</t>
  </si>
  <si>
    <t>опасность ожога при взрыве;</t>
  </si>
  <si>
    <t>опасность обрушения горных пород при взрыве;</t>
  </si>
  <si>
    <t>опасность, связанная с несоответствием средств индивидуальной защиты анатомическим особенностям человека;</t>
  </si>
  <si>
    <t>опасность, связанная со скованностью, вызванной применением средств индивидуальной защиты;</t>
  </si>
  <si>
    <t>опасность отравления</t>
  </si>
  <si>
    <t>Поддерживание существующих мер управления</t>
  </si>
  <si>
    <t>Проведения инструктажа по охране труда, применение СИЗ</t>
  </si>
  <si>
    <t>Риск переохлаждения при работе на открытой территории в холодный период года</t>
  </si>
  <si>
    <t>Обеспечение работников СИЗ для защиты от пониженной температуры</t>
  </si>
  <si>
    <t xml:space="preserve"> Поддерживание существующих мер управления</t>
  </si>
  <si>
    <t>Контакт с техническими жидкостями, возможность получения химического ожога</t>
  </si>
  <si>
    <t>Травмирование пешеходов</t>
  </si>
  <si>
    <t>Переутомления, стресс</t>
  </si>
  <si>
    <t>Возможность травмирования (множественные травмы)</t>
  </si>
  <si>
    <t>Результат воздействия опасности (последствия)</t>
  </si>
  <si>
    <t>Ожог, получение увечий</t>
  </si>
  <si>
    <t>Аллергия, химический ожог при контакт с техническими жидкостями (заправка автомобиля ГСМ)</t>
  </si>
  <si>
    <t>Наименование опасности</t>
  </si>
  <si>
    <t>1. Механические опасности:</t>
  </si>
  <si>
    <t>опасность падения с высоты, в том числе из-за отсутствия ограждения</t>
  </si>
  <si>
    <t>опасность падения с высоты, в том числе из-за обрыва троса</t>
  </si>
  <si>
    <t>опасность падения с высоты, в том числе в котлован</t>
  </si>
  <si>
    <t>опасность падения с высоты, в том числе в шахту при подъеме или спуске при нештатной ситуации</t>
  </si>
  <si>
    <t>опасность падения из-за внезапного появления на пути следования большого перепада высот</t>
  </si>
  <si>
    <t>опасность удара</t>
  </si>
  <si>
    <t>опасность быть уколотым или проткнутым в результате воздействия движущихся колющих частей механизмов, машин</t>
  </si>
  <si>
    <t>опасность натыкания на неподвижную колющую поверхность (острие)</t>
  </si>
  <si>
    <t>опасность запутаться, в том числе в растянутых по полу сварочных проводах, тросах, нитях</t>
  </si>
  <si>
    <t>опасность затягивания или попадания в ловушку</t>
  </si>
  <si>
    <t>опасность затягивания в подвижные части машин и механизмов</t>
  </si>
  <si>
    <t>опасность наматывания волос, частей одежды, средств индивидуальной защиты</t>
  </si>
  <si>
    <t>опасность воздействия жидкости под давлением при выбросе (прорыве)</t>
  </si>
  <si>
    <t>опасность воздействия газа под давлением при выбросе (прорыве)</t>
  </si>
  <si>
    <t>опасность воздействия механического упругого элемента</t>
  </si>
  <si>
    <t>опасность травмирования от трения или абразивного воздействия при соприкосновении</t>
  </si>
  <si>
    <t>опасность раздавливания, в том числе из-за наезда транспортного средства</t>
  </si>
  <si>
    <t>опасность раздавливания, в том числе из-за попадания под движущиеся части механизмов</t>
  </si>
  <si>
    <t>опасность раздавливания, в том числе из-за обрушения горной породы</t>
  </si>
  <si>
    <t>опасность раздавливания, в том числе из-за падения пиломатериалов</t>
  </si>
  <si>
    <t>опасность раздавливания, в том числе из-за падения;</t>
  </si>
  <si>
    <t>опасность падения груза</t>
  </si>
  <si>
    <t>опасность разрезания, отрезания от воздействия острых кромок при контакте с незащищенными участками тела</t>
  </si>
  <si>
    <t>опасность пореза частей тела, в том числе кромкой листа бумаги, канцелярским ножом, ножницами</t>
  </si>
  <si>
    <t>опасность пореза частей тела, в том числе острыми кромками металлической стружки (при механической обработке металлических заготовок и деталей)</t>
  </si>
  <si>
    <t>опасность от воздействия режущих инструментов (дисковые ножи, дисковые пилы)</t>
  </si>
  <si>
    <t>опасность разрыва</t>
  </si>
  <si>
    <t>опасность травмирования, в том числе в результате выброса подвижной обрабатываемой детали, падающими или выбрасываемыми предметами, движущимися частями оборудования</t>
  </si>
  <si>
    <t>опасность травмирования, в том числе осколками при обрушении горной породы</t>
  </si>
  <si>
    <t>опасность травмирования, в том числе снегом и (или) льдом, упавшими с крыш зданий и сооружений</t>
  </si>
  <si>
    <t>2. Электрические опасности:</t>
  </si>
  <si>
    <t>опасность поражения током вследствие прямого контакта с токоведущими частями из-за касания незащищенными частями тела деталей, находящихся под напряжением</t>
  </si>
  <si>
    <t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t>
  </si>
  <si>
    <t>опасность поражения электростатическим зарядом</t>
  </si>
  <si>
    <t>опасность поражения током от наведенного напряжения на рабочем месте</t>
  </si>
  <si>
    <t>опасность поражения вследствие возникновения электрической дуги</t>
  </si>
  <si>
    <t>опасность поражения при прямом попадании молнии</t>
  </si>
  <si>
    <t>опасность косвенного поражения молнией</t>
  </si>
  <si>
    <t>3. Термические опасности:</t>
  </si>
  <si>
    <t>опасность ожога при контакте незащищенных частей тела с поверхностью предметов, имеющих высокую температуру</t>
  </si>
  <si>
    <t>опасность ожога от воздействия на незащищенные участки тела материалов, жидкостей или газов, имеющих высокую температуру</t>
  </si>
  <si>
    <t>опасность ожога от воздействия открытого пламени</t>
  </si>
  <si>
    <t>опасность теплового удара при длительном нахождении на открытом воздухе при прямом воздействии лучей солнца на незащищенную поверхность головы</t>
  </si>
  <si>
    <t>опасность теплового удара от воздействия окружающих поверхностей оборудования, имеющих высокую температуру</t>
  </si>
  <si>
    <t>опасность теплового удара при длительном нахождении вблизи открытого пламени</t>
  </si>
  <si>
    <t>опасность теплового удара при длительном нахождении в помещении с высокой температурой воздуха</t>
  </si>
  <si>
    <t>ожог роговицы глаза</t>
  </si>
  <si>
    <t>опасность от воздействия на незащищенные участки тела материалов, жидкостей или газов, имеющих низкую температуру</t>
  </si>
  <si>
    <t>4. Опасности, связанные с воздействием микроклимата и климатические опасности:</t>
  </si>
  <si>
    <t>опасность воздействия пониженных температур воздуха</t>
  </si>
  <si>
    <t>опасность воздействия повышенных температур воздуха</t>
  </si>
  <si>
    <t>опасность воздействия влажности</t>
  </si>
  <si>
    <t>опасность воздействия скорости движения воздуха</t>
  </si>
  <si>
    <t>5. Опасности из-за недостатка кислорода в воздухе:</t>
  </si>
  <si>
    <t xml:space="preserve">опасность недостатка кислорода в замкнутых технологических емкостях </t>
  </si>
  <si>
    <t>опасность недостатка кислорода из-за вытеснения его другими газами или жидкостями</t>
  </si>
  <si>
    <t xml:space="preserve">опасность недостатка кислорода в подземных сооружениях </t>
  </si>
  <si>
    <t>опасность недостатка кислорода в безвоздушных средах</t>
  </si>
  <si>
    <t>6. Барометрические опасности:</t>
  </si>
  <si>
    <t xml:space="preserve">опасность неоптимального барометрического давления </t>
  </si>
  <si>
    <t xml:space="preserve">опасность от повышенного барометрического давления </t>
  </si>
  <si>
    <t xml:space="preserve">опасность от пониженного барометрического давления </t>
  </si>
  <si>
    <t>опасность от резкого изменения барометрического давления</t>
  </si>
  <si>
    <t>опасность от контакта с высокоопасными веществами</t>
  </si>
  <si>
    <t>опасность от вдыхания паров вредных жидкостей, газов, пыли, тумана, дыма</t>
  </si>
  <si>
    <t>опасность веществ, которые вследствие реагирования со щелочами, кислотами, аминами, диоксидом серы, тиомочевинной, солями металлов и окислителями могут способствовать пожару и взрыву</t>
  </si>
  <si>
    <t>опасность образования токсичных паров при нагревании</t>
  </si>
  <si>
    <t>опасность воздействия на кожные покровы смазочных масел</t>
  </si>
  <si>
    <t>опасность воздействия на кожные покровы чистящих и обезжиривающих веществ</t>
  </si>
  <si>
    <t>опасность воздействия пыли на глаза</t>
  </si>
  <si>
    <t>опасность повреждения органов дыхания частицами пыли</t>
  </si>
  <si>
    <t>опасность воздействия пыли на кожу</t>
  </si>
  <si>
    <t>опасность, связанная с выбросом пыли</t>
  </si>
  <si>
    <t>опасности воздействия воздушных взвесей вредных химических веществ</t>
  </si>
  <si>
    <t>опасность воздействия на органы дыхания воздушных взвесей, содержащих смазочные масла</t>
  </si>
  <si>
    <t>опасность воздействия на органы дыхания воздушных смесей, содержащих чистящие и обезжиривающие вещества</t>
  </si>
  <si>
    <t>опасность из-за воздействия микроорганизмов-продуцентов, препаратов, содержащих живые клетки и споры микроорганизмов</t>
  </si>
  <si>
    <t>опасность из-за контакта с патогенными микроорганизмами</t>
  </si>
  <si>
    <t>опасности из-за укуса переносчиков инфекций</t>
  </si>
  <si>
    <t>опасность от подъема тяжестей, превышающих допустимый вес</t>
  </si>
  <si>
    <t>опасность, связанная с наклонами корпуса</t>
  </si>
  <si>
    <t>опасность, связанная с рабочей позой</t>
  </si>
  <si>
    <t>опасность вредных для здоровья поз, связанных с чрезмерным напряжением тела</t>
  </si>
  <si>
    <t>опасность физических перегрузок от периодического поднятия тяжелых узлов и деталей машин</t>
  </si>
  <si>
    <t>опасность психических нагрузок, стрессов</t>
  </si>
  <si>
    <t>опасность перенапряжения зрительного анализатора</t>
  </si>
  <si>
    <t>опасность повреждения мембранной перепонки уха, связанная с воздействием шума высокой интенсивности</t>
  </si>
  <si>
    <t>опасность, связанная с возможностью не услышать звуковой сигнал об опасности</t>
  </si>
  <si>
    <t>опасность от воздействия локальной вибрации при использовании ручных механизмов</t>
  </si>
  <si>
    <t>опасность, связанная с воздействием общей вибрации</t>
  </si>
  <si>
    <t>опасность недостаточной освещенности в рабочей зоне</t>
  </si>
  <si>
    <t>опасность повышенной яркости света</t>
  </si>
  <si>
    <t>опасность пониженной контрастности</t>
  </si>
  <si>
    <t>опасность, связанная с ослаблением геомагнитного поля</t>
  </si>
  <si>
    <t>опасность, связанная с воздействием постоянного магнитного поля</t>
  </si>
  <si>
    <t>опасность, связанная с воздействием электрического поля промышленной частоты</t>
  </si>
  <si>
    <t>опасность, связанная с воздействием магнитного поля промышленной частоты</t>
  </si>
  <si>
    <t>опасность от электромагнитных излучений</t>
  </si>
  <si>
    <t>опасность, связанная с воздействием лазерного излучения</t>
  </si>
  <si>
    <t>опасность, связанная с воздействием ультрафиолетового излучения</t>
  </si>
  <si>
    <t>опасность, связанная с воздействием гамма-излучения</t>
  </si>
  <si>
    <t>опасность, связанная с воздействием рентгеновского излучения</t>
  </si>
  <si>
    <t>опасность, связанная с воздействием альфа-, бета-излучений, электронного или ионного и нейтронного излучении</t>
  </si>
  <si>
    <t>опасность укуса</t>
  </si>
  <si>
    <t>опасность раздавливания</t>
  </si>
  <si>
    <t>опасность заражения</t>
  </si>
  <si>
    <t>опасность воздействия выделений</t>
  </si>
  <si>
    <t>опасность попадания в организм</t>
  </si>
  <si>
    <t>опасность инвазий гельминтов</t>
  </si>
  <si>
    <t>опасность воздействия пыльцы, фитонцидов и других веществ, выделяемых растениями</t>
  </si>
  <si>
    <t>опасность ожога выделяемыми растениями веществами</t>
  </si>
  <si>
    <t>опасность пореза растениями</t>
  </si>
  <si>
    <t>опасность утонуть в водоеме</t>
  </si>
  <si>
    <t>опасность утонуть в технологической емкости</t>
  </si>
  <si>
    <t>опасность утонуть в момент затопления шахты</t>
  </si>
  <si>
    <t>опасности выполнения электромонтажных работ на столбах, опорах высоковольтных передач</t>
  </si>
  <si>
    <t>опасность при выполнении альпинистских работ</t>
  </si>
  <si>
    <t>опасность выполнения кровельных работ на крышах, имеющих большой угол наклона рабочей поверхности</t>
  </si>
  <si>
    <t>опасность, связанная с выполнением работ на значительной глубине</t>
  </si>
  <si>
    <t>опасность, связанная с выполнением работ под землей</t>
  </si>
  <si>
    <t>опасность, связанная с выполнением работ в туннелях</t>
  </si>
  <si>
    <t>опасность выполнения водолазных работ</t>
  </si>
  <si>
    <t>опасность, связанная с отсутствием на рабочем месте инструкций, содержащих порядок безопасного выполнения работ, и информации об имеющихся опасностях, связанных с выполнением рабочих операций</t>
  </si>
  <si>
    <t>опасность, связанная с отсутствием описанных мероприятий (содержания действий) при возникновении неисправностей (опасных ситуаций) при обслуживании устройств, оборудования, приборов или при использовании биологически опасных веществ</t>
  </si>
  <si>
    <t>опасность, связанная с отсутствием на рабочем месте перечня возможных аварий</t>
  </si>
  <si>
    <t>опасность, связанная с отсутствием на рабочем месте аптечки первой помощи, инструкции по оказанию первой помощи пострадавшему на производстве и средств связи</t>
  </si>
  <si>
    <t>опасность, связанная с отсутствием информации (схемы, знаков, разметки) о направлении эвакуации в случае возникновения аварии</t>
  </si>
  <si>
    <t>опасность, связанная с допуском работников, не прошедших подготовку по охране труда</t>
  </si>
  <si>
    <t>опасность от вдыхания дыма, паров вредных газов и пыли при пожаре</t>
  </si>
  <si>
    <t>опасность воспламенения</t>
  </si>
  <si>
    <t>опасность воздействия открытого пламени</t>
  </si>
  <si>
    <t>опасность воздействия повышенной температуры окружающей среды</t>
  </si>
  <si>
    <t>опасность воздействия пониженной концентрации кислорода в воздухе</t>
  </si>
  <si>
    <t>опасность воздействия огнетушащих веществ</t>
  </si>
  <si>
    <t>опасность воздействия осколков частей разрушившихся зданий, сооружений, строений</t>
  </si>
  <si>
    <t>опасность обрушения подземных конструкций</t>
  </si>
  <si>
    <t>опасность обрушения наземных конструкций</t>
  </si>
  <si>
    <t>опасность наезда на человека</t>
  </si>
  <si>
    <t>опасность падения с транспортного средства</t>
  </si>
  <si>
    <t>опасность раздавливания человека, находящегося между двумя сближающимися транспортными средствами</t>
  </si>
  <si>
    <t>опасность опрокидывания транспортного средства при нарушении способов установки и строповки грузов</t>
  </si>
  <si>
    <t>опасность от груза, перемещающегося во время движения транспортного средства, из-за несоблюдения правил его укладки и крепления</t>
  </si>
  <si>
    <t>опасность травмирования в результате дорожно-транспортного происшествия</t>
  </si>
  <si>
    <t>опасность опрокидывания транспортного средства при проведении работ</t>
  </si>
  <si>
    <t>опасность, связанная с дегустацией отравленной пищи</t>
  </si>
  <si>
    <t>опасность насилия от враждебно настроенных работников</t>
  </si>
  <si>
    <t>опасность насилия от третьих лиц</t>
  </si>
  <si>
    <t>опасность самовозгорания горючих веществ</t>
  </si>
  <si>
    <t>опасность возникновения взрыва, происшедшего вследствие пожара</t>
  </si>
  <si>
    <t>опасность воздействия ударной волны</t>
  </si>
  <si>
    <t>КОД</t>
  </si>
  <si>
    <t>меропритяие</t>
  </si>
  <si>
    <t>воздействие</t>
  </si>
  <si>
    <t>Мероприятия</t>
  </si>
  <si>
    <t>Код опасности</t>
  </si>
  <si>
    <t>0101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</si>
  <si>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</si>
  <si>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</si>
  <si>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</si>
  <si>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</si>
  <si>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</si>
  <si>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</si>
  <si>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</si>
  <si>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</si>
  <si>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</si>
  <si>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</si>
  <si>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</si>
  <si>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</si>
  <si>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</si>
  <si>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</si>
  <si>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</si>
  <si>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</si>
  <si>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</si>
  <si>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</si>
  <si>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</si>
  <si>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</si>
  <si>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</si>
  <si>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</si>
  <si>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</si>
  <si>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</si>
  <si>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</si>
  <si>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</si>
  <si>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</si>
  <si>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</si>
  <si>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</si>
  <si>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</si>
  <si>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</t>
  </si>
  <si>
    <t>02</t>
  </si>
  <si>
    <t>0201</t>
  </si>
  <si>
    <t>0202</t>
  </si>
  <si>
    <t>0203</t>
  </si>
  <si>
    <t>0204</t>
  </si>
  <si>
    <t>0205</t>
  </si>
  <si>
    <t>0206</t>
  </si>
  <si>
    <t>0207</t>
  </si>
  <si>
    <t>03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</si>
  <si>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</si>
  <si>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</si>
  <si>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</si>
  <si>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</si>
  <si>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</si>
  <si>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</si>
  <si>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</si>
  <si>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</si>
  <si>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</si>
  <si>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</t>
  </si>
  <si>
    <t>0401</t>
  </si>
  <si>
    <t>0402</t>
  </si>
  <si>
    <t>0403</t>
  </si>
  <si>
    <t>0404</t>
  </si>
  <si>
    <t>05</t>
  </si>
  <si>
    <t>0501</t>
  </si>
  <si>
    <t>0502</t>
  </si>
  <si>
    <t>0503</t>
  </si>
  <si>
    <t>0504</t>
  </si>
  <si>
    <t>06</t>
  </si>
  <si>
    <t>0601</t>
  </si>
  <si>
    <t>0602</t>
  </si>
  <si>
    <t>0603</t>
  </si>
  <si>
    <t>0604</t>
  </si>
  <si>
    <t>07</t>
  </si>
  <si>
    <t>7. Опасности, связанные с воздействием химического фактора:</t>
  </si>
  <si>
    <t>0701</t>
  </si>
  <si>
    <t>0702</t>
  </si>
  <si>
    <t>0703</t>
  </si>
  <si>
    <t>0704</t>
  </si>
  <si>
    <t>0705</t>
  </si>
  <si>
    <t>0706</t>
  </si>
  <si>
    <t>08</t>
  </si>
  <si>
    <t>0801</t>
  </si>
  <si>
    <t>0802</t>
  </si>
  <si>
    <t>0803</t>
  </si>
  <si>
    <t>0804</t>
  </si>
  <si>
    <t>0805</t>
  </si>
  <si>
    <t>0806</t>
  </si>
  <si>
    <t>0807</t>
  </si>
  <si>
    <t>09</t>
  </si>
  <si>
    <t>0901</t>
  </si>
  <si>
    <t>0902</t>
  </si>
  <si>
    <t>0903</t>
  </si>
  <si>
    <t>28</t>
  </si>
  <si>
    <t>2801</t>
  </si>
  <si>
    <t>2802</t>
  </si>
  <si>
    <t>2803</t>
  </si>
  <si>
    <t>Возможность травмирования</t>
  </si>
  <si>
    <t>2</t>
  </si>
  <si>
    <t>3</t>
  </si>
  <si>
    <t>1</t>
  </si>
  <si>
    <t>5</t>
  </si>
  <si>
    <t>4</t>
  </si>
  <si>
    <t>Значительные эмоциональные перегрузки, переутомление</t>
  </si>
  <si>
    <t>Ожог открытых частей тела при контакте</t>
  </si>
  <si>
    <t>Возникновение заболеваний опорно-двигательного аппарата</t>
  </si>
  <si>
    <t xml:space="preserve">установление необходимой степени механизации и автоматизации технологического процесса, проведение мер по совершенствованию техники и технологий, правильная организация рабочего места, введения рационального режима труда и отдыха, сокращение переходов, обусловленных технологическим процессом в течение смены, изменения интенсивности работы, увеличение численности работников, занимающих одну должность, с одновременным уменьшением численности работников, занимающих другую должность </t>
  </si>
  <si>
    <t>реконструкция имеющихся мест организованного отдыха, помещений и комнат релаксации, психологической разгрузки, оборудованные удобной мебелью и отвечающие санитарно-гигиеническим требованиям.</t>
  </si>
  <si>
    <t>режимы труда и отдыха с четкой регламентацией перерывов</t>
  </si>
  <si>
    <t>Для отдыха и снятия нервно-эмоционального напряжения в период регламентированных перерывов должны предусматриваться специальные помещения для отдыха и комнаты психологической разгрузки, оборудованные удобной мебелью и отвечающие санитарно-гигиеническим требованиям</t>
  </si>
  <si>
    <t xml:space="preserve">Обеспечить применение средств индивидуальной защиты органов дыхания (или сокращение времени воздействия вредных веществ—защита временем) </t>
  </si>
  <si>
    <t>Сокращение времени воздействия вредных веществ на организм (защита временем).</t>
  </si>
  <si>
    <t>Работа с химическими веществами в условиях превышения гигиенических нормативов возможна только при использовании средств индивидуальной защиты или при сокращении времени воздействия вредных веществ—защита временем.</t>
  </si>
  <si>
    <t>Определение допустимого времени контакта с вредными химическими веществами за рабочую смену осуществляют органы госсанэпиднадзора по представлению администрации применительно к профессиональным группам конкретного предприятия</t>
  </si>
  <si>
    <t>применение специальных сертифицированных средств индивидуальной защиты органов дыхания, рационализация рабочего места, проверка эффективности вентиляции</t>
  </si>
  <si>
    <t>Введение рационального режима труда и отдыха</t>
  </si>
  <si>
    <t>Возможность получения химического ожога</t>
  </si>
  <si>
    <t>Возможность развиятия профессионального заболевания</t>
  </si>
  <si>
    <t>28. Опасности, связанные с применением средств индивидуальной защиты:</t>
  </si>
  <si>
    <t>27. Опасности взрыва:</t>
  </si>
  <si>
    <t>26. Опасности насилия:</t>
  </si>
  <si>
    <t>25. Опасность, связанная с дегустацией пищевых продуктов:</t>
  </si>
  <si>
    <t>24. Опасности транспорта</t>
  </si>
  <si>
    <t>23. Опасности обрушения:</t>
  </si>
  <si>
    <t>22. Опасности пожара:</t>
  </si>
  <si>
    <t>21. Опасности, связанные с организационными недостатками:</t>
  </si>
  <si>
    <t>20. Опасность расположения рабочего места:</t>
  </si>
  <si>
    <t>19. Опасность утонуть:</t>
  </si>
  <si>
    <t>18. Опасности, связанные с воздействием растений:</t>
  </si>
  <si>
    <t>17. Опасности, связанные с воздействием насекомых:</t>
  </si>
  <si>
    <t>16. Опасности, связанные с воздействием животных:</t>
  </si>
  <si>
    <t>15. Опасности, связанные с воздействием ионизирующих излучений:</t>
  </si>
  <si>
    <t>14. Опасности, связанные с воздействием неионизирующих излучений:</t>
  </si>
  <si>
    <t>13. Опасности, связанные с воздействием световой среды:</t>
  </si>
  <si>
    <t>12. Опасности, связанные с воздействием вибрации:</t>
  </si>
  <si>
    <t>11. Опасности, связанные с воздействием шума:</t>
  </si>
  <si>
    <t>10. Опасности, связанные с воздействием тяжести и напряженности трудового процесса:</t>
  </si>
  <si>
    <t>9. Опасности, связанные с воздействием биологического фактора:</t>
  </si>
  <si>
    <t>8. Опасности, связанные с воздействием аэрозолей преимущественно фиброгенного действия:</t>
  </si>
  <si>
    <t>Обозначение путей движения персонала, ограждение всех движущихся частей оборудования</t>
  </si>
  <si>
    <t>Отравление продуктами горения в результате возникновения пожара, смерть</t>
  </si>
  <si>
    <t>6</t>
  </si>
  <si>
    <t xml:space="preserve">Возникновение профессиональных заболеваний </t>
  </si>
  <si>
    <t>Термический ожог открытых частей тела при контакте, шок</t>
  </si>
  <si>
    <t>Термический ожог открытых частей тела при контакте</t>
  </si>
  <si>
    <t xml:space="preserve"> Соблюдать проходы свободными для перемещения персонала. Обеспечить достаточную освещенность переходов.</t>
  </si>
  <si>
    <t xml:space="preserve"> Обозначение нагретых поверхностей. Использование СИЗ. Соблюдение мер предосторожности.</t>
  </si>
  <si>
    <t>Электрошок, смерть</t>
  </si>
  <si>
    <t>Травмирование</t>
  </si>
  <si>
    <t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t>
  </si>
  <si>
    <t>Автоматическое отключение подачи газа при прекращении горения</t>
  </si>
  <si>
    <t xml:space="preserve">Аллергия, химический ожог </t>
  </si>
  <si>
    <t xml:space="preserve">Замена поврежденных участков приводов, выключателей, вилок включения, розеток. </t>
  </si>
  <si>
    <t>Разработать регламент в организации электроприборов</t>
  </si>
  <si>
    <t xml:space="preserve">СИЗ глаз и лица. В производственных условиях используют очки или щитки со светофильтрами. </t>
  </si>
  <si>
    <t>Применение спецодежды, изготовленной из тканей, наименее пропускающих УФИ. Полную защиту от УФИ всех длин волн обеспечивает флинтглаз (стекло, содержащее окись свинца) толщиной 2 мм. Применение дерматологических средств индивидуальной защиты кожи: защитные крема с защитным фактором, поглощающим ультрафиолетовое облучение групп А, В, С не менее 18 единиц</t>
  </si>
  <si>
    <t>Грузчикам, занятым на погрузочно-разгрузочных работах в холодное время года на открытом воздухе или в закрытых необогреваемых помещениях предоставляются специальные перерывы, которые включаются в рабочее время, в специально оборудованных помещениях для обогревания и отдыха работников.</t>
  </si>
  <si>
    <t>Снижение неблагоприятно действующих механических колебаний (шум) в соответствии с требованиями санитарных норм (путем установки звукоизолирующих ограждений,  введения рационального режима труда и отдыха, организации мест кратковременного отдыха работников в помещениях, оборудованных средствами звукоизоляции,  применения специальных сертифицированных средств индивидуальной защиты органов слуха)
путем улучшения герметизации кабины с применением ручных уплотнительных элементов, проверки состояния противошумного кожуха</t>
  </si>
  <si>
    <t>Возможность инфекционного заболевания</t>
  </si>
  <si>
    <t>Соблюдать медико-санитарные мероприятия (обязательное применение специальных сертифицированных средств индивидуальной защиты, дезинфицирующих средств, соблюдение мер личной гигиены).</t>
  </si>
  <si>
    <t>В целях профилактики неблагоприятного воздействия микроклимата должны быть использованы защитные мероприятия, направленные на нормализацию теплового состояния организма работающего (спецодежда, средства индивидуальной защиты, помещения для отдыха с нормируемыми показателями микроклимата, регламентация времени непрерывного пребывания в неблагоприятном микроклимате)</t>
  </si>
  <si>
    <t>Возможностью получения механической травмы в результате контакта движущейся части механизма с телом человека</t>
  </si>
  <si>
    <t>Проталкивать продукты только при помощи толкача, имеющегося в комплекте мясорубки.</t>
  </si>
  <si>
    <t>Рабочие места машинистов могут быть расположены в кабинах, изолированных от двигателей и рабочих механизмов.
звуко- и виброизоляция электродвигателей, использование упругих прокладок в местах соударений, использование акустических потолков.</t>
  </si>
  <si>
    <t>должны предусматриваться устройства питьевого водоснабжения (сатураторы, фонтанчики)</t>
  </si>
  <si>
    <t>обеспечить при работе с преобладанием рабочей позы "стоя" возможность сидеть в периоды микропауз, для чего целесообразно на рабочих местах иметь специальные сидения типа банкеток для кратковременного отдыха</t>
  </si>
  <si>
    <t xml:space="preserve"> Поддерживание существующих мер управления. </t>
  </si>
  <si>
    <t>Ответственный за выполнение</t>
  </si>
  <si>
    <t>Дата регистрации риска</t>
  </si>
  <si>
    <t>Отметка о выполнении (начато, в работе, завершено)</t>
  </si>
  <si>
    <t>Наименование опасности
(опасной ситуации)</t>
  </si>
  <si>
    <t>УТВЕРЖДАЮ:</t>
  </si>
  <si>
    <t xml:space="preserve">                                                                                </t>
  </si>
  <si>
    <t>(подпись, Ф.И.О.)</t>
  </si>
  <si>
    <t>Генеральный директор</t>
  </si>
  <si>
    <t>_____________________________ Иванов И.И.</t>
  </si>
  <si>
    <t>Персонал на рабочих местах</t>
  </si>
  <si>
    <t>0102</t>
  </si>
  <si>
    <t>Мероприятия управления риском</t>
  </si>
  <si>
    <t>опасность, связанная с перемещением груза вручную</t>
  </si>
  <si>
    <t>опасность падения из-за потери равновесия, в том числе при спотыкании или подскальзывании</t>
  </si>
  <si>
    <t>опасность падения из-за потери равновесия при передвижении по скользким поверхностям или мокрым полам</t>
  </si>
  <si>
    <t>Возможность травмирования, переломы</t>
  </si>
  <si>
    <t>Проведение инструктажа по охране труда</t>
  </si>
  <si>
    <t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t>
  </si>
  <si>
    <t>Проведение обучения и инструктажа по охране труда</t>
  </si>
  <si>
    <t>Возможность  получения увечий, смерть</t>
  </si>
  <si>
    <t>Проведения обучения и инструктажа по охране труда</t>
  </si>
  <si>
    <t>Установить устройства аварийной остановки. Нанести специальную окраску выступающих подвижных частей оборудования.Применение специальных механизмов и среддств управления для освобождения защемленных и придавленных людей.</t>
  </si>
  <si>
    <t>Использование  индивидуальных средств защиты от пореза об острые кромки инструмента.</t>
  </si>
  <si>
    <t>Порезы, ссадины</t>
  </si>
  <si>
    <t xml:space="preserve">Использование средства индивидуальной защиты от  пореза об острые кромки инструмента, деталей, стружки. </t>
  </si>
  <si>
    <t xml:space="preserve">Установить устройства аврийной остановки. </t>
  </si>
  <si>
    <t>Проведение инструктажа по охране труда. Присвоение соответствующей группы по электробезопасности</t>
  </si>
  <si>
    <t xml:space="preserve">Применение защитного заземления (зануления). Проведение инструктажа с присвоением соответствующей группы по электробезопасности </t>
  </si>
  <si>
    <t>Контроль за исправностью электрооборудования. Контроль за присвоением 1 группы по электробезопасности с определенной периодичностью.</t>
  </si>
  <si>
    <t>Проведение инструктажа по охране труда. Присвоение соотвествующей группы по электробезопасности</t>
  </si>
  <si>
    <t>Чередование периодов работы в охлаждающей среде, регламентированных допустимой степенью охлаждения человека, и отдыха в обогреваемом помещении в целях нормализации теплового состояния человека. При работе в холодное время года на открытом воздухе или в закрытых необогреваемых помещениях предоставлять специальные перерывы, включаемые в рабочее время, в специально оборудованных помещениях для обогревания и отдыха работников.</t>
  </si>
  <si>
    <t>При возможном поступлении в воздух рабочей зоны вредных веществ с остронаправленным механизмом действия должен быть обеспечен непрерывный контроль с сигнализацией о превышении ПДК</t>
  </si>
  <si>
    <t xml:space="preserve">Проведения инструктажа по охране труда, применение СИЗ органов дыхания. </t>
  </si>
  <si>
    <t>Снижение концентраций до уровня ПДК путем повышения эффективности вытяжной вентиляции. Контроль за уровнями ПДК вредных веществ в воздухе рабочей зоны с периодичностью в зависимости от класса опасности вредного вещества.</t>
  </si>
  <si>
    <t xml:space="preserve">Проведения инструктажа по охране труда, применение СИЗ органов дыхания. Применение устройства для очистки воздуха, удаленного из рабочей зоны. </t>
  </si>
  <si>
    <t>Применение защитных,  регенерирующих и восстанавливающих средств</t>
  </si>
  <si>
    <t>Раздражение кожных покровов, аллергия</t>
  </si>
  <si>
    <t>рациональный режим труда и отдыха, реализация принципа защиты временем</t>
  </si>
  <si>
    <t xml:space="preserve">Проведение инструктажа по охране труда. </t>
  </si>
  <si>
    <t>Механизация работ или использованию ручных технических средств.</t>
  </si>
  <si>
    <t>Механизация работ или использованию ручных технических средств. Соблюдать требований по охране труда при ручной переноске грузов.</t>
  </si>
  <si>
    <t>Правильная организация рабочего места. Обеспечение  внутрисменных  перерывов  для  отдыха  работников</t>
  </si>
  <si>
    <t>Соблюдение правил внутреннего распорядка. Проведение инструктажа по охране труда</t>
  </si>
  <si>
    <t>Правильная организация рабочего места. Установить режимы труда и отдыха с четкой регламентацией перерывов.</t>
  </si>
  <si>
    <t>Проведение физиотерапевтических мероприятий (специальный массаж конечностей, самомассаж и т. д.). Необходимо обеспечение смены поз. Исключение длительных статических напряжений мускулов оператора, неравномерной нагрузки на тело оператора.</t>
  </si>
  <si>
    <t>Соблюдение регламентированных перерывов.</t>
  </si>
  <si>
    <t>Повышенное утомление</t>
  </si>
  <si>
    <t xml:space="preserve">Соблюдение регламентированных перерывов при работе с ПЭВМ. </t>
  </si>
  <si>
    <t xml:space="preserve"> Проведение гимнастики для глаз ( комплексы упражнений для глаз СанПиН 2.2.2/2.4.1340-03 (прил. 8) </t>
  </si>
  <si>
    <t>Применять элементы для шумопоглащения (демпфирующих вставок, специальных шумопоглащающих покрытий и т.п.).</t>
  </si>
  <si>
    <t>Соблюдение рекомендованных режимов работы и заданных технологиями инструментов. Использование при необходимости средств индивидуальной защиты (наушников и т.п.)</t>
  </si>
  <si>
    <t>Изоляция шумных производственных процессов, совершенствование технологии и замена оборудования, Сокращение времени работы в режимах повышенного шума.</t>
  </si>
  <si>
    <t>Установить режимы труда и отдыха с четкой регламентацией перерывов - рациональное распределение работ с виброинструментами в течение рабочей смены (режимы труда с введением регулярно повторяющихся перерывов). Использование СИЗ.</t>
  </si>
  <si>
    <t>Применять элементы для демпфирования вибрации.</t>
  </si>
  <si>
    <t>Увеличить освещенность мест обслуживания. Обеспечить достаточное местное освещение, которое в сумме с общим освещением должно обеспечивать необходимую освещенность при отсутствии в рабочей зоне затемненных поверхностей, которые могут вызвать помехи, появляющего местами ослепляющего блеки и сробоскопических эффектов. Применять переносные светильники.</t>
  </si>
  <si>
    <t>Для устранения статического электричества с корпуса и токопроводящий частей ПЭВМ провести дополнительное экранирование, заземление. Использовать нейтральные к статическому электричеству покрытия пола.</t>
  </si>
  <si>
    <t>Помещения, где размещаются рабочие места с ПЭВМ, оборудованы защитным заземлением (занулением)</t>
  </si>
  <si>
    <t xml:space="preserve">Периодический контроль за уровнями ЭМИ от ПЭВМ. Установить режимы труда и отдыха с четкой регламентацией перерывов. </t>
  </si>
  <si>
    <t>Установка защитных ограждений с блокировками, закрывающими опасные зоны. Использовать защиту лазерной аппаратуры, которая предовращает любое случайное излучение.</t>
  </si>
  <si>
    <t>Соблюдение ПДД, сохранение управляемости при маневрирования. Ежедневные  предрейсовые медицинские осмотры водителей.</t>
  </si>
  <si>
    <t xml:space="preserve"> Проведение инструктажей по охране труда. Проведение предрейсовых и послерейсовых медицинских осмотров. </t>
  </si>
  <si>
    <t xml:space="preserve">Проведение инструктажей по охране труда. Проведение предрейсовых и послерейсовых медицинских осмотров. </t>
  </si>
  <si>
    <t xml:space="preserve">Контроль при укладке и креплении груза, соответствие укладки и крепления груза на подвижном составе требованиям безопасности движения и обеспечения сохранности. </t>
  </si>
  <si>
    <t>Соблюдение ПДД, сохранение управляемости при маневрирования. Ежедневневные  предрейсовые медицинские осмотры водителей.</t>
  </si>
  <si>
    <t>Контроль за размещением и креплением груза во время транспортировки</t>
  </si>
  <si>
    <t xml:space="preserve">Соблюдение ПДД. Проведение инструктажей по охране труда. Проведение предрейсовых и послерейсовых медицинских осмотров. </t>
  </si>
  <si>
    <t>Возможность  получения увечий</t>
  </si>
  <si>
    <t xml:space="preserve">Систематические проверки технического состояния ТС (запрет  на эксплуатацию неисправных ТС). 
</t>
  </si>
  <si>
    <t>внедрение новых безопасных способов и технологий, защищающих рабочего.</t>
  </si>
  <si>
    <t>Ожог</t>
  </si>
  <si>
    <t>В производственных условиях используют очки или щитки со светофильтрами. Проведение инструктажа по охране труда</t>
  </si>
  <si>
    <t xml:space="preserve">Применение современных средств индивидуальной защиты </t>
  </si>
  <si>
    <t>Аллергия, профессиональные заболевания</t>
  </si>
  <si>
    <t>Установить устройства аврийной остановки. Использовать предупредительные таблички на оборудование вблизи опасных зон.</t>
  </si>
  <si>
    <t>Установка защитных ограждений с блокировками, закрывающими опасные зоны.  Использовать предупредительные таблички на оборудование вблизи опасных зон.</t>
  </si>
  <si>
    <t>Установить защитные ограждения с блокировками, закрывающие опасные зоны.  Использовать предупредительные таблички на оборудование вблизи опасных зон. Использование  индивидуальных средств защиты от пореза об острые кромки инструмента.</t>
  </si>
  <si>
    <t xml:space="preserve">Установить устройства аврийной остановки  с доступом из опасной зоны ловущки.  Использовать предупредительные таблички на оборудование вблизи опасных зон. Установить защитные ограждения с блокировками, закрывающие опасные зоны. </t>
  </si>
  <si>
    <t>Установить защитные ограждения, закрывающие опасные зоны.  Использовать предупредительные таблички на оборудование вблизи опасных зон. Ремонт и обслуживание установок специализированным персоналом.</t>
  </si>
  <si>
    <t>Установить защитные ограждения с блокировками, закрывающие опасные зоны.  Использовать предупредительные таблички на оборудование вблизи опасных зон.</t>
  </si>
  <si>
    <t>Отравление, смерть</t>
  </si>
  <si>
    <t>Обеспечение работников СИЗ для защиты органов дыхания. Проведение инструктажей по охране труда</t>
  </si>
  <si>
    <t xml:space="preserve">Возможность травмирования </t>
  </si>
  <si>
    <t>Ожог открытых участков кожи и роговой оболочки глаза</t>
  </si>
  <si>
    <t>Установка предупреждающих знаков. Применение ключей безопасности. Использование СИЗ от поражения электротоком.</t>
  </si>
  <si>
    <t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t>
  </si>
  <si>
    <t>Наименование  риска</t>
  </si>
  <si>
    <t>Мероприятия по управлению риском</t>
  </si>
  <si>
    <t>Источник опасности</t>
  </si>
  <si>
    <t>Оборудование</t>
  </si>
  <si>
    <t>Категория риска</t>
  </si>
  <si>
    <t>РЕЕСТР ИДЕНТИФИЦИРОВАННЫХ ОПАСНОСТЕЙ И ПРОФЕССИОНАЛЬНЫХ РИСКОВ</t>
  </si>
  <si>
    <t xml:space="preserve">РЕЕСТР ИДЕНТИФИЦИРОВАННЫХ ОПАСНОСТЕЙ </t>
  </si>
  <si>
    <t>РЕЕСТР ПРОФЕССИОНАЛЬНЫХ РИСКОВ</t>
  </si>
  <si>
    <t>ПЛАН УПРАВЛЕНИЯ ПРОФЕССИОНАЛЬНЫМИ РИСКАМИ</t>
  </si>
  <si>
    <t>ФИО</t>
  </si>
  <si>
    <t>"________" __________________________2020 г.</t>
  </si>
  <si>
    <t>_____________________________ ФИО</t>
  </si>
  <si>
    <t>СКРЫТЬ!!!!</t>
  </si>
  <si>
    <t>Травма, повлекшая смерть (групповой смертельный случай)</t>
  </si>
  <si>
    <t xml:space="preserve">Травма с потерей трудоспособности, приведшая к постоянной инвалидности (длительная потеря трудоспособности) 
(ампутация, ожог 3-ей степени, хроническое заболевание, стойкая утрата трудоспособности).  Требует интенсивного медицинского вмешательства. 
</t>
  </si>
  <si>
    <t xml:space="preserve">Травма с потерей трудоспособности без долгосрочных последствий (перелом кости, серьезные деформации/разрыв мягких тканей, ожог 2-й степени, тяжелая болезнь, средние деформации мягких тканей, ожог 1-й степени, глубокий порез или обширные ссадины) </t>
  </si>
  <si>
    <t xml:space="preserve">Травма с необходимостью медицинского вмешательства без потери трудоспособности (малые деформации мягких тканей, порез, ссадины, царапины, требующие медицинского вмешательства).  Может относиться к учетным, но без потери трудоспособности. </t>
  </si>
  <si>
    <t xml:space="preserve">Воздействием можно пренебречь. 
Травма, требующая оказания простых мер первой помощи (мелкие ссадины, раздражения и т.д.), не относится к учетным, без потери трудоспособности
</t>
  </si>
  <si>
    <t>W</t>
  </si>
  <si>
    <t>Вероятность (W)</t>
  </si>
  <si>
    <t>Тяжесть (P)</t>
  </si>
  <si>
    <t>P</t>
  </si>
  <si>
    <t xml:space="preserve"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 </t>
  </si>
  <si>
    <t>Установка ограждений опасных зон, предупредительных знаков, разметки</t>
  </si>
  <si>
    <t>Нанесение проитивоскользящих покрытий на поверхности технологического обборудования, вокруг бассейна. Своевременное удаление влагис поверхности пола, в т.ч. Кафеля</t>
  </si>
  <si>
    <t>Проведение испытаний специлизированного оборудования и грузоподъемных механизмов</t>
  </si>
  <si>
    <t>Соблюдение требований безопасности при использовании технологического оборудования</t>
  </si>
  <si>
    <t>Установка ограждений опасных зон предупредительных знаков, разметки.  Содержание в технически исправном состоянии средств коллективной и индивидуальной защиты работников, с организацией их обслуживания и периодических проверок. Обеспечение регулярных проверок исправности систем обеспечения безопасности работ на высоте в соответствии с указаниями в их эксплуатационной документации.</t>
  </si>
  <si>
    <t>Доступ к работе разрешать при обеспечении исправными лестницами, стремянками, поясами безопасности.</t>
  </si>
  <si>
    <t>Постоянный контроль в рамках СУОТ</t>
  </si>
  <si>
    <t>Категория риска ®</t>
  </si>
  <si>
    <t>Категория риска (R)</t>
  </si>
  <si>
    <t>ПЭВМ</t>
  </si>
  <si>
    <t>Проведения инструктажа по охране труда, применение СИЗ органов дыхания</t>
  </si>
  <si>
    <t>Контроль применения СИЗ, соблюдения мер безопасности. Установка приточно-вытяжной вентиляции</t>
  </si>
  <si>
    <t>Соблюдение правил безопасности, наличие контроля на входе. Охрана помещения и территории.</t>
  </si>
  <si>
    <t>Использование системы сигнализации и мониторинга. Установка хорошего внешнего освещения.</t>
  </si>
  <si>
    <t>Директор</t>
  </si>
  <si>
    <t>Главный бухгалтер, документовед</t>
  </si>
  <si>
    <t>ПЭВМ, документы, книги</t>
  </si>
  <si>
    <t xml:space="preserve">Проведения инструктажа по охране труда, уборка помещений </t>
  </si>
  <si>
    <t>Заведующий отделом</t>
  </si>
  <si>
    <t>Библиотекарь, редактор</t>
  </si>
  <si>
    <t>Главный библиотекарь, библиотекарь, главный библиограф</t>
  </si>
  <si>
    <t>Главный библиотекарь</t>
  </si>
  <si>
    <t>Режиссер</t>
  </si>
  <si>
    <t>ПЭВМ, записывающие устройства, радиотранслирующая аппаратура</t>
  </si>
  <si>
    <t>Соблюдение графика отпусков. Время на отдых и личные потребности устанавливается с учетом реального состояния условий труда.</t>
  </si>
  <si>
    <t>Руководство</t>
  </si>
  <si>
    <t>Бухгалтерия</t>
  </si>
  <si>
    <t>Библиотечно-информационная деятельность/Отдел комплектования и обработки литературы</t>
  </si>
  <si>
    <t>Библиотечно-информационная деятельность/Отдел Центральная городская библиотека</t>
  </si>
  <si>
    <t>Библиотечно-информационная деятельность/Отдел Центральная детская библиотека</t>
  </si>
  <si>
    <t>Главный библиотекарь, библиотекарь</t>
  </si>
  <si>
    <t>Библиотечно-информационная деятельность/Отдел Городская библиотека № 1</t>
  </si>
  <si>
    <t>Библиотечно-информационная деятельность/Отдел Городская библиотека № 2</t>
  </si>
  <si>
    <t>Библиотекарь</t>
  </si>
  <si>
    <t>Библиотечно-информационная деятельность/Отдел Шамокшская сельская библиотека</t>
  </si>
  <si>
    <t>Библиотечно-информационная деятельность/Отдел Радио "Лодья"</t>
  </si>
  <si>
    <t>Муниципальное казенное учреждение "Лодейнопольская межпоселенческая центральная районная библиотека"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</si>
</sst>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FFFFFF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vertAlign val="superscript"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08080"/>
      </patternFill>
    </fill>
    <fill>
      <patternFill patternType="solid">
        <fgColor theme="1" tint="0.499984740745262"/>
        <bgColor rgb="FFA6A6A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808080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rgb="FFFDE9D9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2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0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1" xfId="0" applyNumberFormat="1" applyFont="1" applyBorder="1"/>
    <xf numFmtId="49" fontId="9" fillId="0" borderId="0" xfId="0" applyNumberFormat="1" applyFont="1"/>
    <xf numFmtId="0" fontId="7" fillId="2" borderId="1" xfId="0" applyFont="1" applyFill="1" applyBorder="1" applyAlignment="1">
      <alignment horizontal="center" wrapText="1"/>
    </xf>
    <xf numFmtId="49" fontId="14" fillId="10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/>
    <xf numFmtId="49" fontId="6" fillId="10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17" fillId="11" borderId="1" xfId="0" applyNumberFormat="1" applyFont="1" applyFill="1" applyBorder="1" applyAlignment="1">
      <alignment horizontal="center" vertical="center" wrapText="1"/>
    </xf>
    <xf numFmtId="0" fontId="16" fillId="8" borderId="1" xfId="0" applyNumberFormat="1" applyFont="1" applyFill="1" applyBorder="1" applyAlignment="1">
      <alignment horizontal="center" vertical="center" wrapText="1"/>
    </xf>
    <xf numFmtId="0" fontId="16" fillId="9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5" borderId="11" xfId="0" applyFont="1" applyFill="1" applyBorder="1" applyAlignment="1">
      <alignment horizontal="center" vertical="center" wrapText="1"/>
    </xf>
    <xf numFmtId="49" fontId="16" fillId="5" borderId="11" xfId="0" applyNumberFormat="1" applyFont="1" applyFill="1" applyBorder="1" applyAlignment="1">
      <alignment horizontal="center" vertical="center" wrapText="1"/>
    </xf>
    <xf numFmtId="0" fontId="10" fillId="10" borderId="1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19" fillId="9" borderId="1" xfId="0" applyNumberFormat="1" applyFont="1" applyFill="1" applyBorder="1" applyAlignment="1">
      <alignment horizontal="center" vertical="center" wrapText="1"/>
    </xf>
    <xf numFmtId="49" fontId="16" fillId="12" borderId="11" xfId="0" applyNumberFormat="1" applyFont="1" applyFill="1" applyBorder="1" applyAlignment="1">
      <alignment horizontal="center" vertical="center" wrapText="1"/>
    </xf>
    <xf numFmtId="49" fontId="15" fillId="12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protection hidden="1"/>
    </xf>
    <xf numFmtId="0" fontId="21" fillId="0" borderId="0" xfId="0" applyFont="1" applyFill="1" applyAlignment="1">
      <alignment horizontal="left"/>
    </xf>
    <xf numFmtId="49" fontId="0" fillId="0" borderId="0" xfId="0" applyNumberFormat="1" applyAlignment="1" applyProtection="1">
      <alignment horizontal="right"/>
      <protection hidden="1"/>
    </xf>
    <xf numFmtId="0" fontId="0" fillId="0" borderId="0" xfId="0" applyFill="1" applyAlignment="1">
      <alignment horizontal="center"/>
    </xf>
    <xf numFmtId="0" fontId="0" fillId="0" borderId="0" xfId="0" applyProtection="1">
      <protection hidden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12" borderId="0" xfId="0" applyFill="1" applyAlignment="1" applyProtection="1">
      <protection hidden="1"/>
    </xf>
    <xf numFmtId="0" fontId="21" fillId="12" borderId="0" xfId="0" applyFont="1" applyFill="1" applyAlignment="1">
      <alignment horizontal="left"/>
    </xf>
    <xf numFmtId="49" fontId="0" fillId="12" borderId="0" xfId="0" applyNumberFormat="1" applyFill="1" applyAlignment="1" applyProtection="1">
      <alignment horizontal="right"/>
      <protection hidden="1"/>
    </xf>
    <xf numFmtId="0" fontId="0" fillId="12" borderId="0" xfId="0" applyFill="1" applyAlignment="1">
      <alignment horizontal="center"/>
    </xf>
    <xf numFmtId="0" fontId="0" fillId="12" borderId="0" xfId="0" applyFill="1" applyProtection="1">
      <protection hidden="1"/>
    </xf>
    <xf numFmtId="0" fontId="22" fillId="12" borderId="0" xfId="0" applyFont="1" applyFill="1" applyAlignment="1">
      <alignment horizontal="center"/>
    </xf>
    <xf numFmtId="0" fontId="23" fillId="12" borderId="0" xfId="0" applyFont="1" applyFill="1" applyAlignment="1">
      <alignment horizontal="center"/>
    </xf>
    <xf numFmtId="0" fontId="15" fillId="12" borderId="0" xfId="0" applyFont="1" applyFill="1" applyAlignment="1">
      <alignment horizontal="center"/>
    </xf>
    <xf numFmtId="49" fontId="15" fillId="12" borderId="0" xfId="0" applyNumberFormat="1" applyFont="1" applyFill="1" applyBorder="1" applyAlignment="1">
      <alignment horizontal="center"/>
    </xf>
    <xf numFmtId="0" fontId="15" fillId="12" borderId="0" xfId="0" applyFont="1" applyFill="1" applyAlignment="1">
      <alignment horizontal="center" wrapText="1"/>
    </xf>
    <xf numFmtId="0" fontId="16" fillId="12" borderId="0" xfId="0" applyFont="1" applyFill="1" applyAlignment="1">
      <alignment horizontal="center" wrapText="1"/>
    </xf>
    <xf numFmtId="0" fontId="26" fillId="12" borderId="1" xfId="0" applyFont="1" applyFill="1" applyBorder="1" applyAlignment="1">
      <alignment horizontal="left" vertical="center" wrapText="1"/>
    </xf>
    <xf numFmtId="0" fontId="26" fillId="12" borderId="1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left" vertical="center" wrapText="1"/>
    </xf>
    <xf numFmtId="0" fontId="27" fillId="12" borderId="1" xfId="0" applyNumberFormat="1" applyFont="1" applyFill="1" applyBorder="1" applyAlignment="1">
      <alignment horizontal="center" vertical="center" wrapText="1"/>
    </xf>
    <xf numFmtId="0" fontId="7" fillId="12" borderId="0" xfId="0" applyFont="1" applyFill="1" applyAlignment="1" applyProtection="1">
      <alignment horizontal="center" vertical="center" wrapText="1"/>
      <protection hidden="1"/>
    </xf>
    <xf numFmtId="0" fontId="7" fillId="12" borderId="0" xfId="0" applyFont="1" applyFill="1" applyAlignment="1">
      <alignment vertical="center"/>
    </xf>
    <xf numFmtId="0" fontId="26" fillId="12" borderId="0" xfId="0" applyFont="1" applyFill="1" applyAlignment="1">
      <alignment vertical="center"/>
    </xf>
    <xf numFmtId="0" fontId="26" fillId="12" borderId="0" xfId="0" applyFont="1" applyFill="1" applyAlignment="1">
      <alignment horizontal="center" vertical="center"/>
    </xf>
    <xf numFmtId="0" fontId="7" fillId="12" borderId="0" xfId="0" applyFont="1" applyFill="1" applyAlignment="1" applyProtection="1">
      <alignment horizontal="right" vertical="center" wrapText="1"/>
      <protection hidden="1"/>
    </xf>
    <xf numFmtId="0" fontId="7" fillId="12" borderId="0" xfId="0" applyFont="1" applyFill="1" applyAlignment="1" applyProtection="1">
      <alignment horizontal="right" vertical="center"/>
      <protection hidden="1"/>
    </xf>
    <xf numFmtId="0" fontId="30" fillId="12" borderId="0" xfId="0" applyFont="1" applyFill="1" applyAlignment="1">
      <alignment horizontal="center" vertical="center"/>
    </xf>
    <xf numFmtId="49" fontId="31" fillId="12" borderId="0" xfId="0" applyNumberFormat="1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7" fillId="12" borderId="0" xfId="0" applyFont="1" applyFill="1" applyAlignment="1">
      <alignment horizontal="center" vertical="center"/>
    </xf>
    <xf numFmtId="0" fontId="29" fillId="12" borderId="0" xfId="0" applyFont="1" applyFill="1" applyAlignment="1">
      <alignment horizontal="center" vertical="center"/>
    </xf>
    <xf numFmtId="49" fontId="2" fillId="12" borderId="1" xfId="0" applyNumberFormat="1" applyFont="1" applyFill="1" applyBorder="1" applyAlignment="1">
      <alignment horizontal="center" vertical="center" wrapText="1"/>
    </xf>
    <xf numFmtId="49" fontId="7" fillId="12" borderId="1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Fill="1" applyAlignment="1">
      <alignment horizontal="center"/>
    </xf>
    <xf numFmtId="0" fontId="7" fillId="0" borderId="0" xfId="0" applyFont="1" applyProtection="1">
      <protection hidden="1"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49" fontId="16" fillId="12" borderId="17" xfId="0" applyNumberFormat="1" applyFont="1" applyFill="1" applyBorder="1" applyAlignment="1">
      <alignment horizontal="center" vertical="center" wrapText="1"/>
    </xf>
    <xf numFmtId="0" fontId="7" fillId="12" borderId="14" xfId="0" applyNumberFormat="1" applyFont="1" applyFill="1" applyBorder="1" applyAlignment="1">
      <alignment horizontal="left" vertical="center" wrapText="1"/>
    </xf>
    <xf numFmtId="0" fontId="16" fillId="12" borderId="14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11" fillId="15" borderId="7" xfId="0" applyFont="1" applyFill="1" applyBorder="1" applyAlignment="1">
      <alignment horizontal="center" vertical="center" wrapText="1"/>
    </xf>
    <xf numFmtId="0" fontId="11" fillId="17" borderId="7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49" fontId="34" fillId="18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18" fillId="5" borderId="10" xfId="0" applyNumberFormat="1" applyFont="1" applyFill="1" applyBorder="1" applyAlignment="1">
      <alignment horizontal="center" vertical="center" wrapText="1"/>
    </xf>
    <xf numFmtId="49" fontId="18" fillId="5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wrapText="1"/>
    </xf>
    <xf numFmtId="0" fontId="12" fillId="12" borderId="3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12" fillId="16" borderId="2" xfId="0" applyFont="1" applyFill="1" applyBorder="1" applyAlignment="1">
      <alignment horizontal="center" wrapText="1"/>
    </xf>
    <xf numFmtId="0" fontId="12" fillId="16" borderId="3" xfId="0" applyFont="1" applyFill="1" applyBorder="1" applyAlignment="1">
      <alignment horizontal="center" wrapText="1"/>
    </xf>
    <xf numFmtId="0" fontId="13" fillId="15" borderId="2" xfId="0" applyFont="1" applyFill="1" applyBorder="1" applyAlignment="1">
      <alignment horizontal="center" wrapText="1"/>
    </xf>
    <xf numFmtId="0" fontId="13" fillId="15" borderId="3" xfId="0" applyFont="1" applyFill="1" applyBorder="1" applyAlignment="1">
      <alignment horizontal="center" wrapText="1"/>
    </xf>
    <xf numFmtId="0" fontId="12" fillId="14" borderId="2" xfId="0" applyFont="1" applyFill="1" applyBorder="1" applyAlignment="1">
      <alignment horizontal="center" wrapText="1"/>
    </xf>
    <xf numFmtId="0" fontId="12" fillId="14" borderId="3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2" fillId="13" borderId="2" xfId="0" applyFont="1" applyFill="1" applyBorder="1" applyAlignment="1">
      <alignment horizontal="center" wrapText="1"/>
    </xf>
    <xf numFmtId="0" fontId="12" fillId="13" borderId="3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8" fillId="12" borderId="0" xfId="0" applyFont="1" applyFill="1" applyAlignment="1">
      <alignment horizontal="center" vertical="center" wrapText="1"/>
    </xf>
    <xf numFmtId="49" fontId="11" fillId="12" borderId="10" xfId="0" applyNumberFormat="1" applyFont="1" applyFill="1" applyBorder="1" applyAlignment="1">
      <alignment horizontal="center" vertical="center" wrapText="1"/>
    </xf>
    <xf numFmtId="49" fontId="11" fillId="12" borderId="11" xfId="0" applyNumberFormat="1" applyFont="1" applyFill="1" applyBorder="1" applyAlignment="1">
      <alignment horizontal="center" vertical="center" wrapText="1"/>
    </xf>
    <xf numFmtId="49" fontId="11" fillId="12" borderId="16" xfId="0" applyNumberFormat="1" applyFont="1" applyFill="1" applyBorder="1" applyAlignment="1">
      <alignment horizontal="center" vertical="center" wrapText="1"/>
    </xf>
    <xf numFmtId="49" fontId="11" fillId="12" borderId="17" xfId="0" applyNumberFormat="1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2" fillId="12" borderId="0" xfId="0" applyFont="1" applyFill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wrapText="1"/>
    </xf>
    <xf numFmtId="49" fontId="2" fillId="12" borderId="11" xfId="0" applyNumberFormat="1" applyFont="1" applyFill="1" applyBorder="1" applyAlignment="1">
      <alignment horizontal="center" vertical="center" wrapText="1"/>
    </xf>
    <xf numFmtId="49" fontId="2" fillId="12" borderId="12" xfId="0" applyNumberFormat="1" applyFont="1" applyFill="1" applyBorder="1" applyAlignment="1">
      <alignment horizontal="center" vertical="center" wrapText="1"/>
    </xf>
    <xf numFmtId="49" fontId="2" fillId="12" borderId="13" xfId="0" applyNumberFormat="1" applyFont="1" applyFill="1" applyBorder="1" applyAlignment="1">
      <alignment horizontal="center" vertical="center" wrapText="1"/>
    </xf>
    <xf numFmtId="49" fontId="2" fillId="12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wrapText="1"/>
      <protection hidden="1"/>
    </xf>
    <xf numFmtId="0" fontId="27" fillId="12" borderId="10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49" fontId="27" fillId="12" borderId="10" xfId="0" applyNumberFormat="1" applyFont="1" applyFill="1" applyBorder="1" applyAlignment="1">
      <alignment horizontal="center" vertical="center" wrapText="1"/>
    </xf>
    <xf numFmtId="49" fontId="27" fillId="12" borderId="11" xfId="0" applyNumberFormat="1" applyFont="1" applyFill="1" applyBorder="1" applyAlignment="1">
      <alignment horizontal="center" vertical="center" wrapText="1"/>
    </xf>
    <xf numFmtId="0" fontId="27" fillId="12" borderId="15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2" fontId="27" fillId="12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12" borderId="12" xfId="0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92">
    <cellStyle name="Normal_Sheet1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</cellStyles>
  <dxfs count="24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A0000"/>
        </patternFill>
      </fill>
    </dxf>
    <dxf>
      <fill>
        <patternFill>
          <bgColor rgb="FF3366CC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775608</xdr:colOff>
      <xdr:row>3</xdr:row>
      <xdr:rowOff>163287</xdr:rowOff>
    </xdr:to>
    <xdr:pic>
      <xdr:nvPicPr>
        <xdr:cNvPr id="2" name="Рисунок 1" descr="\\tprogress\shared\РЕКЛАМА\ЛОГОТИПЫ\logos\Центр охраны труда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92929" cy="6531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76200</xdr:rowOff>
    </xdr:from>
    <xdr:to>
      <xdr:col>1</xdr:col>
      <xdr:colOff>1666875</xdr:colOff>
      <xdr:row>3</xdr:row>
      <xdr:rowOff>28575</xdr:rowOff>
    </xdr:to>
    <xdr:pic>
      <xdr:nvPicPr>
        <xdr:cNvPr id="2" name="Рисунок 1" descr="\\tprogress\shared\РЕКЛАМА\ЛОГОТИПЫ\logos\Центр охраны труда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76200"/>
          <a:ext cx="2676524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0</xdr:row>
      <xdr:rowOff>0</xdr:rowOff>
    </xdr:from>
    <xdr:to>
      <xdr:col>1</xdr:col>
      <xdr:colOff>3471523</xdr:colOff>
      <xdr:row>3</xdr:row>
      <xdr:rowOff>117363</xdr:rowOff>
    </xdr:to>
    <xdr:pic>
      <xdr:nvPicPr>
        <xdr:cNvPr id="2" name="Рисунок 1" descr="\\tprogress\shared\РЕКЛАМА\ЛОГОТИПЫ\logos\Центр охраны труда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3292929" cy="6531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Z165"/>
  <sheetViews>
    <sheetView zoomScale="75" zoomScaleNormal="75" zoomScalePageLayoutView="75"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B6" sqref="B6:N6"/>
    </sheetView>
  </sheetViews>
  <sheetFormatPr defaultColWidth="8.7109375" defaultRowHeight="12.75" x14ac:dyDescent="0.2"/>
  <cols>
    <col min="1" max="1" width="7.7109375" style="33" hidden="1" customWidth="1"/>
    <col min="2" max="2" width="18.42578125" style="33" customWidth="1"/>
    <col min="3" max="3" width="19.28515625" style="33" customWidth="1"/>
    <col min="4" max="4" width="60" style="33" customWidth="1"/>
    <col min="5" max="5" width="9.7109375" style="34" customWidth="1"/>
    <col min="6" max="6" width="31.42578125" style="34" customWidth="1"/>
    <col min="7" max="7" width="53.42578125" style="34" customWidth="1"/>
    <col min="8" max="8" width="12.42578125" style="109" customWidth="1"/>
    <col min="9" max="9" width="9.85546875" style="109" customWidth="1"/>
    <col min="10" max="10" width="12.7109375" style="113" customWidth="1"/>
    <col min="11" max="11" width="47" style="34" customWidth="1"/>
    <col min="12" max="12" width="13.28515625" style="109" customWidth="1"/>
    <col min="13" max="13" width="11.140625" style="109" customWidth="1"/>
    <col min="14" max="14" width="12.140625" style="113" customWidth="1"/>
    <col min="15" max="15" width="8.7109375" style="33"/>
    <col min="16" max="16" width="9.140625" style="33" customWidth="1"/>
    <col min="17" max="25" width="8.7109375" style="33"/>
    <col min="26" max="26" width="55.7109375" style="33" customWidth="1"/>
    <col min="27" max="16384" width="8.7109375" style="33"/>
  </cols>
  <sheetData>
    <row r="4" spans="1:26" ht="14.1" customHeight="1" x14ac:dyDescent="0.2">
      <c r="G4" s="35"/>
      <c r="H4" s="108"/>
    </row>
    <row r="5" spans="1:26" ht="41.1" customHeight="1" x14ac:dyDescent="0.2">
      <c r="B5" s="119" t="s">
        <v>451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26" ht="30.95" customHeight="1" x14ac:dyDescent="0.2">
      <c r="B6" s="189" t="s">
        <v>505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26" ht="14.1" customHeight="1" x14ac:dyDescent="0.2">
      <c r="G7" s="35"/>
      <c r="H7" s="108"/>
    </row>
    <row r="8" spans="1:26" ht="32.450000000000003" customHeight="1" x14ac:dyDescent="0.2">
      <c r="B8" s="126" t="s">
        <v>370</v>
      </c>
      <c r="C8" s="126" t="s">
        <v>448</v>
      </c>
      <c r="D8" s="126" t="s">
        <v>364</v>
      </c>
      <c r="E8" s="121" t="s">
        <v>201</v>
      </c>
      <c r="F8" s="121" t="s">
        <v>42</v>
      </c>
      <c r="G8" s="121" t="s">
        <v>2</v>
      </c>
      <c r="H8" s="123" t="s">
        <v>22</v>
      </c>
      <c r="I8" s="124"/>
      <c r="J8" s="125"/>
      <c r="K8" s="121" t="s">
        <v>372</v>
      </c>
      <c r="L8" s="123" t="s">
        <v>23</v>
      </c>
      <c r="M8" s="124"/>
      <c r="N8" s="125"/>
    </row>
    <row r="9" spans="1:26" s="36" customFormat="1" ht="26.45" customHeight="1" x14ac:dyDescent="0.2">
      <c r="B9" s="127"/>
      <c r="C9" s="127"/>
      <c r="D9" s="127"/>
      <c r="E9" s="122"/>
      <c r="F9" s="122"/>
      <c r="G9" s="122"/>
      <c r="H9" s="110" t="s">
        <v>465</v>
      </c>
      <c r="I9" s="110" t="s">
        <v>466</v>
      </c>
      <c r="J9" s="114" t="s">
        <v>477</v>
      </c>
      <c r="K9" s="122"/>
      <c r="L9" s="110" t="s">
        <v>465</v>
      </c>
      <c r="M9" s="110" t="s">
        <v>466</v>
      </c>
      <c r="N9" s="114" t="s">
        <v>477</v>
      </c>
      <c r="Z9" s="37"/>
    </row>
    <row r="10" spans="1:26" s="36" customFormat="1" ht="14.1" customHeight="1" x14ac:dyDescent="0.2">
      <c r="B10" s="38">
        <v>1</v>
      </c>
      <c r="C10" s="38">
        <v>2</v>
      </c>
      <c r="D10" s="38">
        <v>3</v>
      </c>
      <c r="E10" s="39"/>
      <c r="F10" s="39">
        <v>4</v>
      </c>
      <c r="G10" s="39">
        <v>5</v>
      </c>
      <c r="H10" s="111">
        <v>6</v>
      </c>
      <c r="I10" s="111">
        <v>7</v>
      </c>
      <c r="J10" s="115">
        <v>8</v>
      </c>
      <c r="K10" s="39">
        <v>9</v>
      </c>
      <c r="L10" s="111">
        <v>10</v>
      </c>
      <c r="M10" s="111">
        <v>11</v>
      </c>
      <c r="N10" s="115">
        <v>12</v>
      </c>
      <c r="Z10" s="37"/>
    </row>
    <row r="11" spans="1:26" s="36" customFormat="1" ht="14.1" customHeight="1" x14ac:dyDescent="0.2">
      <c r="B11" s="180" t="s">
        <v>494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2"/>
      <c r="Z11" s="37"/>
    </row>
    <row r="12" spans="1:26" ht="69.75" customHeight="1" x14ac:dyDescent="0.2">
      <c r="A12" s="33" t="e">
        <f>#REF!+1</f>
        <v>#REF!</v>
      </c>
      <c r="B12" s="42" t="s">
        <v>483</v>
      </c>
      <c r="C12" s="44" t="s">
        <v>478</v>
      </c>
      <c r="D12" s="29" t="s">
        <v>131</v>
      </c>
      <c r="E12" s="40">
        <f>VLOOKUP(D12,Настройки!$B$8:$C$192,2,FALSE)</f>
        <v>1007</v>
      </c>
      <c r="F12" s="45" t="str">
        <f>VLOOKUP(D12,Настройки!$B$8:$I$192,3,FALSE)</f>
        <v>Значительные эмоциональные перегрузки, переутомление</v>
      </c>
      <c r="G12" s="32" t="str">
        <f>VLOOKUP(D12,Настройки!$B$8:$I$192,4,FALSE)</f>
        <v>Соблюдение регламентированных перерывов.</v>
      </c>
      <c r="H12" s="116" t="str">
        <f>VLOOKUP(D12,Настройки!$B$8:$I$192,5,FALSE)</f>
        <v>3</v>
      </c>
      <c r="I12" s="117" t="str">
        <f>VLOOKUP(D12,Настройки!$B$8:$I$192,6,FALSE)</f>
        <v>4</v>
      </c>
      <c r="J12" s="112">
        <f t="shared" ref="J12:J17" si="0">H12*I12</f>
        <v>12</v>
      </c>
      <c r="K12" s="41" t="str">
        <f>VLOOKUP(D12,Настройки!$B$8:$I$192,7,FALSE)</f>
        <v>Соблюдение графика отпусков. Время на отдых и личные потребности устанавливается с учетом реального состояния условий труда.</v>
      </c>
      <c r="L12" s="117" t="str">
        <f>VLOOKUP(D12,Настройки!$B$8:$I$192,8,FALSE)</f>
        <v>2</v>
      </c>
      <c r="M12" s="117" t="str">
        <f>VLOOKUP(D12,Настройки!$B$8:$J$192,9,FALSE)</f>
        <v>3</v>
      </c>
      <c r="N12" s="112">
        <f t="shared" ref="N12:N17" si="1">M12*L12</f>
        <v>6</v>
      </c>
      <c r="Z12" s="37"/>
    </row>
    <row r="13" spans="1:26" ht="86.25" customHeight="1" x14ac:dyDescent="0.2">
      <c r="A13" s="33" t="e">
        <f>#REF!+1</f>
        <v>#REF!</v>
      </c>
      <c r="B13" s="42"/>
      <c r="C13" s="44"/>
      <c r="D13" s="29" t="s">
        <v>79</v>
      </c>
      <c r="E13" s="40" t="str">
        <f>VLOOKUP(D13,Настройки!$B$8:$C$192,2,FALSE)</f>
        <v>0202</v>
      </c>
      <c r="F13" s="45" t="str">
        <f>VLOOKUP(D13,Настройки!$B$8:$I$192,3,FALSE)</f>
        <v>Возможность травмирования</v>
      </c>
      <c r="G13" s="46" t="str">
        <f>VLOOKUP(D13,Настройки!$B$8:$I$192,4,FALSE)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13" s="116" t="str">
        <f>VLOOKUP(D13,Настройки!$B$8:$I$192,5,FALSE)</f>
        <v>2</v>
      </c>
      <c r="I13" s="117" t="str">
        <f>VLOOKUP(D13,Настройки!$B$8:$I$192,6,FALSE)</f>
        <v>3</v>
      </c>
      <c r="J13" s="112">
        <f t="shared" si="0"/>
        <v>6</v>
      </c>
      <c r="K13" s="47" t="str">
        <f>VLOOKUP(D13,Настройки!$B$8:$I$192,7,FALSE)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13" s="117" t="str">
        <f>VLOOKUP(D13,Настройки!$B$8:$I$192,8,FALSE)</f>
        <v>2</v>
      </c>
      <c r="M13" s="117" t="str">
        <f>VLOOKUP(D13,Настройки!$B$8:$J$192,9,FALSE)</f>
        <v>3</v>
      </c>
      <c r="N13" s="112">
        <f t="shared" si="1"/>
        <v>6</v>
      </c>
      <c r="Z13" s="37"/>
    </row>
    <row r="14" spans="1:26" ht="86.25" customHeight="1" x14ac:dyDescent="0.2">
      <c r="A14" s="33" t="e">
        <f t="shared" ref="A14:A78" si="2">A12+1</f>
        <v>#REF!</v>
      </c>
      <c r="B14" s="42"/>
      <c r="C14" s="44"/>
      <c r="D14" s="29" t="s">
        <v>374</v>
      </c>
      <c r="E14" s="40" t="str">
        <f>VLOOKUP(D14,Настройки!$B$8:$C$192,2,FALSE)</f>
        <v>0102</v>
      </c>
      <c r="F14" s="45" t="str">
        <f>VLOOKUP(D14,Настройки!$B$8:$I$192,3,FALSE)</f>
        <v>Возможность травмирования, переломы</v>
      </c>
      <c r="G14" s="46" t="str">
        <f>VLOOKUP(D14,Настройки!$B$8:$I$192,4,FALSE)</f>
        <v>Проведение инструктажа по охране труда</v>
      </c>
      <c r="H14" s="116" t="str">
        <f>VLOOKUP(D14,Настройки!$B$8:$I$192,5,FALSE)</f>
        <v>2</v>
      </c>
      <c r="I14" s="117" t="str">
        <f>VLOOKUP(D14,Настройки!$B$8:$I$192,6,FALSE)</f>
        <v>3</v>
      </c>
      <c r="J14" s="112">
        <f t="shared" si="0"/>
        <v>6</v>
      </c>
      <c r="K14" s="41" t="str">
        <f>VLOOKUP(D14,Настройки!$B$8:$I$192,7,FALSE)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14" s="117" t="str">
        <f>VLOOKUP(D14,Настройки!$B$8:$I$192,8,FALSE)</f>
        <v>1</v>
      </c>
      <c r="M14" s="117" t="str">
        <f>VLOOKUP(D14,Настройки!$B$8:$J$192,9,FALSE)</f>
        <v>3</v>
      </c>
      <c r="N14" s="112">
        <f t="shared" si="1"/>
        <v>3</v>
      </c>
      <c r="Z14" s="37"/>
    </row>
    <row r="15" spans="1:26" ht="86.25" customHeight="1" x14ac:dyDescent="0.2">
      <c r="A15" s="33" t="e">
        <f t="shared" si="2"/>
        <v>#REF!</v>
      </c>
      <c r="B15" s="42"/>
      <c r="C15" s="44"/>
      <c r="D15" s="29" t="s">
        <v>132</v>
      </c>
      <c r="E15" s="40">
        <f>VLOOKUP(D15,Настройки!$B$8:$C$192,2,FALSE)</f>
        <v>1008</v>
      </c>
      <c r="F15" s="45" t="str">
        <f>VLOOKUP(D15,Настройки!$B$8:$I$192,3,FALSE)</f>
        <v>Повышенное утомление</v>
      </c>
      <c r="G15" s="46" t="str">
        <f>VLOOKUP(D15,Настройки!$B$8:$I$192,4,FALSE)</f>
        <v xml:space="preserve">Соблюдение регламентированных перерывов при работе с ПЭВМ. </v>
      </c>
      <c r="H15" s="116" t="str">
        <f>VLOOKUP(D15,Настройки!$B$8:$I$192,5,FALSE)</f>
        <v>2</v>
      </c>
      <c r="I15" s="117" t="str">
        <f>VLOOKUP(D15,Настройки!$B$8:$I$192,6,FALSE)</f>
        <v>3</v>
      </c>
      <c r="J15" s="112">
        <f t="shared" si="0"/>
        <v>6</v>
      </c>
      <c r="K15" s="41" t="str">
        <f>VLOOKUP(D15,Настройки!$B$8:$I$192,7,FALSE)</f>
        <v xml:space="preserve"> Проведение гимнастики для глаз ( комплексы упражнений для глаз СанПиН 2.2.2/2.4.1340-03 (прил. 8) </v>
      </c>
      <c r="L15" s="117" t="str">
        <f>VLOOKUP(D15,Настройки!$B$8:$I$192,8,FALSE)</f>
        <v>1</v>
      </c>
      <c r="M15" s="117" t="str">
        <f>VLOOKUP(D15,Настройки!$B$8:$J$192,9,FALSE)</f>
        <v>3</v>
      </c>
      <c r="N15" s="112">
        <f t="shared" si="1"/>
        <v>3</v>
      </c>
      <c r="Z15" s="37"/>
    </row>
    <row r="16" spans="1:26" ht="86.25" customHeight="1" x14ac:dyDescent="0.2">
      <c r="A16" s="33" t="e">
        <f t="shared" si="2"/>
        <v>#REF!</v>
      </c>
      <c r="B16" s="42"/>
      <c r="C16" s="44"/>
      <c r="D16" s="29" t="s">
        <v>144</v>
      </c>
      <c r="E16" s="40">
        <f>VLOOKUP(D16,Настройки!$B$8:$C$192,2,FALSE)</f>
        <v>1406</v>
      </c>
      <c r="F16" s="45" t="str">
        <f>VLOOKUP(D16,Настройки!$B$8:$I$192,3,FALSE)</f>
        <v>Переутомления, стресс</v>
      </c>
      <c r="G16" s="46" t="str">
        <f>VLOOKUP(D16,Настройки!$B$8:$I$192,4,FALSE)</f>
        <v>Помещения, где размещаются рабочие места с ПЭВМ, оборудованы защитным заземлением (занулением)</v>
      </c>
      <c r="H16" s="116" t="str">
        <f>VLOOKUP(D16,Настройки!$B$8:$I$192,5,FALSE)</f>
        <v>2</v>
      </c>
      <c r="I16" s="117" t="str">
        <f>VLOOKUP(D16,Настройки!$B$8:$I$192,6,FALSE)</f>
        <v>3</v>
      </c>
      <c r="J16" s="112">
        <f t="shared" si="0"/>
        <v>6</v>
      </c>
      <c r="K16" s="41" t="str">
        <f>VLOOKUP(D16,Настройки!$B$8:$I$192,7,FALSE)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16" s="117" t="str">
        <f>VLOOKUP(D16,Настройки!$B$8:$I$192,8,FALSE)</f>
        <v>1</v>
      </c>
      <c r="M16" s="117" t="str">
        <f>VLOOKUP(D16,Настройки!$B$8:$J$192,9,FALSE)</f>
        <v>3</v>
      </c>
      <c r="N16" s="112">
        <f t="shared" si="1"/>
        <v>3</v>
      </c>
      <c r="Z16" s="37"/>
    </row>
    <row r="17" spans="1:26" ht="86.25" customHeight="1" x14ac:dyDescent="0.2">
      <c r="A17" s="33" t="e">
        <f t="shared" si="2"/>
        <v>#REF!</v>
      </c>
      <c r="B17" s="42"/>
      <c r="C17" s="44"/>
      <c r="D17" s="29" t="s">
        <v>175</v>
      </c>
      <c r="E17" s="40">
        <f>VLOOKUP(D17,Настройки!$B$8:$C$192,2,FALSE)</f>
        <v>2201</v>
      </c>
      <c r="F17" s="45" t="str">
        <f>VLOOKUP(D17,Настройки!$B$8:$I$192,3,FALSE)</f>
        <v>Отравление продуктами горения в результате возникновения пожара, смерть</v>
      </c>
      <c r="G17" s="32" t="str">
        <f>VLOOKUP(D17,Настройки!$B$8:$I$192,4,FALSE)</f>
        <v xml:space="preserve">Наличие систем оповещения, автоматического пожаротушения, первичных средств пожаротушения </v>
      </c>
      <c r="H17" s="116" t="str">
        <f>VLOOKUP(D17,Настройки!$B$8:$I$192,5,FALSE)</f>
        <v>2</v>
      </c>
      <c r="I17" s="117" t="str">
        <f>VLOOKUP(D17,Настройки!$B$8:$I$192,6,FALSE)</f>
        <v>5</v>
      </c>
      <c r="J17" s="112">
        <f t="shared" si="0"/>
        <v>10</v>
      </c>
      <c r="K17" s="41" t="str">
        <f>VLOOKUP(D17,Настройки!$B$8:$I$192,7,FALSE)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17" s="117" t="str">
        <f>VLOOKUP(D17,Настройки!$B$8:$I$192,8,FALSE)</f>
        <v>1</v>
      </c>
      <c r="M17" s="117" t="str">
        <f>VLOOKUP(D17,Настройки!$B$8:$J$192,9,FALSE)</f>
        <v>5</v>
      </c>
      <c r="N17" s="112">
        <f t="shared" si="1"/>
        <v>5</v>
      </c>
      <c r="Z17" s="37"/>
    </row>
    <row r="18" spans="1:26" ht="86.25" customHeight="1" x14ac:dyDescent="0.2">
      <c r="A18" s="33" t="e">
        <f t="shared" si="2"/>
        <v>#REF!</v>
      </c>
      <c r="B18" s="42"/>
      <c r="C18" s="44"/>
      <c r="D18" s="29" t="s">
        <v>177</v>
      </c>
      <c r="E18" s="40">
        <f>VLOOKUP(D18,Настройки!$B$8:$C$192,2,FALSE)</f>
        <v>2203</v>
      </c>
      <c r="F18" s="31" t="str">
        <f>VLOOKUP(D18,Настройки!$B$8:$I$192,3,FALSE)</f>
        <v>Ожог, получение увечий</v>
      </c>
      <c r="G18" s="32" t="str">
        <f>VLOOKUP(D18,Настройки!$B$8:$I$192,4,FALSE)</f>
        <v xml:space="preserve">Наличие систем оповещения, автоматического пожаротушения, первичных средств пожаротушения </v>
      </c>
      <c r="H18" s="116" t="str">
        <f>VLOOKUP(D18,Настройки!$B$8:$I$192,5,FALSE)</f>
        <v>2</v>
      </c>
      <c r="I18" s="117" t="str">
        <f>VLOOKUP(D18,Настройки!$B$8:$I$192,6,FALSE)</f>
        <v>5</v>
      </c>
      <c r="J18" s="112">
        <f t="shared" ref="J18:J165" si="3">H18*I18</f>
        <v>10</v>
      </c>
      <c r="K18" s="41" t="str">
        <f>VLOOKUP(D18,Настройки!$B$8:$I$192,7,FALSE)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18" s="117" t="str">
        <f>VLOOKUP(D18,Настройки!$B$8:$I$192,8,FALSE)</f>
        <v>1</v>
      </c>
      <c r="M18" s="117" t="str">
        <f>VLOOKUP(D18,Настройки!$B$8:$J$192,9,FALSE)</f>
        <v>5</v>
      </c>
      <c r="N18" s="112">
        <f t="shared" ref="N18:N165" si="4">M18*L18</f>
        <v>5</v>
      </c>
      <c r="Z18" s="37"/>
    </row>
    <row r="19" spans="1:26" s="36" customFormat="1" ht="14.1" customHeight="1" x14ac:dyDescent="0.2">
      <c r="B19" s="180" t="s">
        <v>495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  <c r="Z19" s="37"/>
    </row>
    <row r="20" spans="1:26" ht="86.25" customHeight="1" x14ac:dyDescent="0.2">
      <c r="A20" s="33" t="e">
        <f>A17+1</f>
        <v>#REF!</v>
      </c>
      <c r="B20" s="42" t="s">
        <v>484</v>
      </c>
      <c r="C20" s="44" t="s">
        <v>478</v>
      </c>
      <c r="D20" s="29" t="s">
        <v>79</v>
      </c>
      <c r="E20" s="40" t="str">
        <f>VLOOKUP(D20,Настройки!$B$8:$C$192,2,FALSE)</f>
        <v>0202</v>
      </c>
      <c r="F20" s="31" t="str">
        <f>VLOOKUP(D20,Настройки!$B$8:$I$192,3,FALSE)</f>
        <v>Возможность травмирования</v>
      </c>
      <c r="G20" s="32" t="str">
        <f>VLOOKUP(D20,Настройки!$B$8:$I$192,4,FALSE)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20" s="116" t="str">
        <f>VLOOKUP(D20,Настройки!$B$8:$I$192,5,FALSE)</f>
        <v>2</v>
      </c>
      <c r="I20" s="117" t="str">
        <f>VLOOKUP(D20,Настройки!$B$8:$I$192,6,FALSE)</f>
        <v>3</v>
      </c>
      <c r="J20" s="112">
        <f t="shared" ref="J20:J22" si="5">H20*I20</f>
        <v>6</v>
      </c>
      <c r="K20" s="41" t="str">
        <f>VLOOKUP(D20,Настройки!$B$8:$I$192,7,FALSE)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20" s="117" t="str">
        <f>VLOOKUP(D20,Настройки!$B$8:$I$192,8,FALSE)</f>
        <v>2</v>
      </c>
      <c r="M20" s="117" t="str">
        <f>VLOOKUP(D20,Настройки!$B$8:$J$192,9,FALSE)</f>
        <v>3</v>
      </c>
      <c r="N20" s="112">
        <f t="shared" ref="N20:N22" si="6">M20*L20</f>
        <v>6</v>
      </c>
      <c r="Z20" s="37"/>
    </row>
    <row r="21" spans="1:26" ht="86.25" customHeight="1" x14ac:dyDescent="0.2">
      <c r="A21" s="33" t="e">
        <f>A18+1</f>
        <v>#REF!</v>
      </c>
      <c r="B21" s="42"/>
      <c r="C21" s="44"/>
      <c r="D21" s="29" t="s">
        <v>374</v>
      </c>
      <c r="E21" s="40" t="str">
        <f>VLOOKUP(D21,Настройки!$B$8:$C$192,2,FALSE)</f>
        <v>0102</v>
      </c>
      <c r="F21" s="31" t="str">
        <f>VLOOKUP(D21,Настройки!$B$8:$I$192,3,FALSE)</f>
        <v>Возможность травмирования, переломы</v>
      </c>
      <c r="G21" s="32" t="str">
        <f>VLOOKUP(D21,Настройки!$B$8:$I$192,4,FALSE)</f>
        <v>Проведение инструктажа по охране труда</v>
      </c>
      <c r="H21" s="116" t="str">
        <f>VLOOKUP(D21,Настройки!$B$8:$I$192,5,FALSE)</f>
        <v>2</v>
      </c>
      <c r="I21" s="117" t="str">
        <f>VLOOKUP(D21,Настройки!$B$8:$I$192,6,FALSE)</f>
        <v>3</v>
      </c>
      <c r="J21" s="112">
        <f t="shared" si="5"/>
        <v>6</v>
      </c>
      <c r="K21" s="41" t="str">
        <f>VLOOKUP(D21,Настройки!$B$8:$I$192,7,FALSE)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21" s="117" t="str">
        <f>VLOOKUP(D21,Настройки!$B$8:$I$192,8,FALSE)</f>
        <v>1</v>
      </c>
      <c r="M21" s="117" t="str">
        <f>VLOOKUP(D21,Настройки!$B$8:$J$192,9,FALSE)</f>
        <v>3</v>
      </c>
      <c r="N21" s="112">
        <f t="shared" si="6"/>
        <v>3</v>
      </c>
      <c r="Z21" s="37"/>
    </row>
    <row r="22" spans="1:26" ht="86.25" customHeight="1" x14ac:dyDescent="0.2">
      <c r="A22" s="33" t="e">
        <f t="shared" si="2"/>
        <v>#REF!</v>
      </c>
      <c r="B22" s="42"/>
      <c r="C22" s="44"/>
      <c r="D22" s="29" t="s">
        <v>132</v>
      </c>
      <c r="E22" s="40">
        <f>VLOOKUP(D22,Настройки!$B$8:$C$192,2,FALSE)</f>
        <v>1008</v>
      </c>
      <c r="F22" s="31" t="str">
        <f>VLOOKUP(D22,Настройки!$B$8:$I$192,3,FALSE)</f>
        <v>Повышенное утомление</v>
      </c>
      <c r="G22" s="32" t="str">
        <f>VLOOKUP(D22,Настройки!$B$8:$I$192,4,FALSE)</f>
        <v xml:space="preserve">Соблюдение регламентированных перерывов при работе с ПЭВМ. </v>
      </c>
      <c r="H22" s="116" t="str">
        <f>VLOOKUP(D22,Настройки!$B$8:$I$192,5,FALSE)</f>
        <v>2</v>
      </c>
      <c r="I22" s="117" t="str">
        <f>VLOOKUP(D22,Настройки!$B$8:$I$192,6,FALSE)</f>
        <v>3</v>
      </c>
      <c r="J22" s="112">
        <f t="shared" si="5"/>
        <v>6</v>
      </c>
      <c r="K22" s="41" t="str">
        <f>VLOOKUP(D22,Настройки!$B$8:$I$192,7,FALSE)</f>
        <v xml:space="preserve"> Проведение гимнастики для глаз ( комплексы упражнений для глаз СанПиН 2.2.2/2.4.1340-03 (прил. 8) </v>
      </c>
      <c r="L22" s="117" t="str">
        <f>VLOOKUP(D22,Настройки!$B$8:$I$192,8,FALSE)</f>
        <v>1</v>
      </c>
      <c r="M22" s="117" t="str">
        <f>VLOOKUP(D22,Настройки!$B$8:$J$192,9,FALSE)</f>
        <v>3</v>
      </c>
      <c r="N22" s="112">
        <f t="shared" si="6"/>
        <v>3</v>
      </c>
      <c r="Z22" s="37"/>
    </row>
    <row r="23" spans="1:26" ht="86.25" customHeight="1" x14ac:dyDescent="0.2">
      <c r="A23" s="33" t="e">
        <f t="shared" si="2"/>
        <v>#REF!</v>
      </c>
      <c r="B23" s="42"/>
      <c r="C23" s="44"/>
      <c r="D23" s="29" t="s">
        <v>144</v>
      </c>
      <c r="E23" s="40">
        <f>VLOOKUP(D23,Настройки!$B$8:$C$192,2,FALSE)</f>
        <v>1406</v>
      </c>
      <c r="F23" s="31" t="str">
        <f>VLOOKUP(D23,Настройки!$B$8:$I$192,3,FALSE)</f>
        <v>Переутомления, стресс</v>
      </c>
      <c r="G23" s="32" t="str">
        <f>VLOOKUP(D23,Настройки!$B$8:$I$192,4,FALSE)</f>
        <v>Помещения, где размещаются рабочие места с ПЭВМ, оборудованы защитным заземлением (занулением)</v>
      </c>
      <c r="H23" s="116" t="str">
        <f>VLOOKUP(D23,Настройки!$B$8:$I$192,5,FALSE)</f>
        <v>2</v>
      </c>
      <c r="I23" s="117" t="str">
        <f>VLOOKUP(D23,Настройки!$B$8:$I$192,6,FALSE)</f>
        <v>3</v>
      </c>
      <c r="J23" s="112">
        <f t="shared" si="3"/>
        <v>6</v>
      </c>
      <c r="K23" s="41" t="str">
        <f>VLOOKUP(D23,Настройки!$B$8:$I$192,7,FALSE)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23" s="117" t="str">
        <f>VLOOKUP(D23,Настройки!$B$8:$I$192,8,FALSE)</f>
        <v>1</v>
      </c>
      <c r="M23" s="117" t="str">
        <f>VLOOKUP(D23,Настройки!$B$8:$J$192,9,FALSE)</f>
        <v>3</v>
      </c>
      <c r="N23" s="112">
        <f t="shared" si="4"/>
        <v>3</v>
      </c>
      <c r="Z23" s="37"/>
    </row>
    <row r="24" spans="1:26" ht="86.25" customHeight="1" x14ac:dyDescent="0.2">
      <c r="A24" s="33" t="e">
        <f t="shared" si="2"/>
        <v>#REF!</v>
      </c>
      <c r="B24" s="42"/>
      <c r="C24" s="44"/>
      <c r="D24" s="29" t="s">
        <v>175</v>
      </c>
      <c r="E24" s="40">
        <f>VLOOKUP(D24,Настройки!$B$8:$C$192,2,FALSE)</f>
        <v>2201</v>
      </c>
      <c r="F24" s="31" t="str">
        <f>VLOOKUP(D24,Настройки!$B$8:$I$192,3,FALSE)</f>
        <v>Отравление продуктами горения в результате возникновения пожара, смерть</v>
      </c>
      <c r="G24" s="32" t="str">
        <f>VLOOKUP(D24,Настройки!$B$8:$I$192,4,FALSE)</f>
        <v xml:space="preserve">Наличие систем оповещения, автоматического пожаротушения, первичных средств пожаротушения </v>
      </c>
      <c r="H24" s="116" t="str">
        <f>VLOOKUP(D24,Настройки!$B$8:$I$192,5,FALSE)</f>
        <v>2</v>
      </c>
      <c r="I24" s="117" t="str">
        <f>VLOOKUP(D24,Настройки!$B$8:$I$192,6,FALSE)</f>
        <v>5</v>
      </c>
      <c r="J24" s="112">
        <f t="shared" si="3"/>
        <v>10</v>
      </c>
      <c r="K24" s="41" t="str">
        <f>VLOOKUP(D24,Настройки!$B$8:$I$192,7,FALSE)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24" s="117" t="str">
        <f>VLOOKUP(D24,Настройки!$B$8:$I$192,8,FALSE)</f>
        <v>1</v>
      </c>
      <c r="M24" s="117" t="str">
        <f>VLOOKUP(D24,Настройки!$B$8:$J$192,9,FALSE)</f>
        <v>5</v>
      </c>
      <c r="N24" s="112">
        <f t="shared" si="4"/>
        <v>5</v>
      </c>
      <c r="Z24" s="37"/>
    </row>
    <row r="25" spans="1:26" ht="86.25" customHeight="1" x14ac:dyDescent="0.2">
      <c r="A25" s="33" t="e">
        <f t="shared" si="2"/>
        <v>#REF!</v>
      </c>
      <c r="B25" s="42"/>
      <c r="C25" s="44"/>
      <c r="D25" s="29" t="s">
        <v>177</v>
      </c>
      <c r="E25" s="40">
        <f>VLOOKUP(D25,Настройки!$B$8:$C$192,2,FALSE)</f>
        <v>2203</v>
      </c>
      <c r="F25" s="31" t="str">
        <f>VLOOKUP(D25,Настройки!$B$8:$I$192,3,FALSE)</f>
        <v>Ожог, получение увечий</v>
      </c>
      <c r="G25" s="32" t="str">
        <f>VLOOKUP(D25,Настройки!$B$8:$I$192,4,FALSE)</f>
        <v xml:space="preserve">Наличие систем оповещения, автоматического пожаротушения, первичных средств пожаротушения </v>
      </c>
      <c r="H25" s="116" t="str">
        <f>VLOOKUP(D25,Настройки!$B$8:$I$192,5,FALSE)</f>
        <v>2</v>
      </c>
      <c r="I25" s="117" t="str">
        <f>VLOOKUP(D25,Настройки!$B$8:$I$192,6,FALSE)</f>
        <v>5</v>
      </c>
      <c r="J25" s="112">
        <f t="shared" si="3"/>
        <v>10</v>
      </c>
      <c r="K25" s="41" t="str">
        <f>VLOOKUP(D25,Настройки!$B$8:$I$192,7,FALSE)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25" s="117" t="str">
        <f>VLOOKUP(D25,Настройки!$B$8:$I$192,8,FALSE)</f>
        <v>1</v>
      </c>
      <c r="M25" s="117" t="str">
        <f>VLOOKUP(D25,Настройки!$B$8:$J$192,9,FALSE)</f>
        <v>5</v>
      </c>
      <c r="N25" s="112">
        <f t="shared" si="4"/>
        <v>5</v>
      </c>
      <c r="Z25" s="37"/>
    </row>
    <row r="26" spans="1:26" s="36" customFormat="1" ht="14.1" customHeight="1" x14ac:dyDescent="0.2">
      <c r="B26" s="180" t="s">
        <v>496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2"/>
      <c r="Z26" s="37"/>
    </row>
    <row r="27" spans="1:26" ht="86.25" customHeight="1" x14ac:dyDescent="0.2">
      <c r="A27" s="33" t="e">
        <f>A24+1</f>
        <v>#REF!</v>
      </c>
      <c r="B27" s="42" t="s">
        <v>487</v>
      </c>
      <c r="C27" s="44" t="s">
        <v>485</v>
      </c>
      <c r="D27" s="29" t="s">
        <v>131</v>
      </c>
      <c r="E27" s="40">
        <f>VLOOKUP(D27,Настройки!$B$8:$C$192,2,FALSE)</f>
        <v>1007</v>
      </c>
      <c r="F27" s="31" t="str">
        <f>VLOOKUP(D27,Настройки!$B$8:$I$192,3,FALSE)</f>
        <v>Значительные эмоциональные перегрузки, переутомление</v>
      </c>
      <c r="G27" s="32" t="str">
        <f>VLOOKUP(D27,Настройки!$B$8:$I$192,4,FALSE)</f>
        <v>Соблюдение регламентированных перерывов.</v>
      </c>
      <c r="H27" s="116" t="str">
        <f>VLOOKUP(D27,Настройки!$B$8:$I$192,5,FALSE)</f>
        <v>3</v>
      </c>
      <c r="I27" s="117" t="str">
        <f>VLOOKUP(D27,Настройки!$B$8:$I$192,6,FALSE)</f>
        <v>4</v>
      </c>
      <c r="J27" s="112">
        <f t="shared" si="3"/>
        <v>12</v>
      </c>
      <c r="K27" s="41" t="str">
        <f>VLOOKUP(D27,Настройки!$B$8:$I$192,7,FALSE)</f>
        <v>Соблюдение графика отпусков. Время на отдых и личные потребности устанавливается с учетом реального состояния условий труда.</v>
      </c>
      <c r="L27" s="117" t="str">
        <f>VLOOKUP(D27,Настройки!$B$8:$I$192,8,FALSE)</f>
        <v>2</v>
      </c>
      <c r="M27" s="117" t="str">
        <f>VLOOKUP(D27,Настройки!$B$8:$J$192,9,FALSE)</f>
        <v>3</v>
      </c>
      <c r="N27" s="112">
        <f t="shared" si="4"/>
        <v>6</v>
      </c>
      <c r="Z27" s="37"/>
    </row>
    <row r="28" spans="1:26" ht="86.25" customHeight="1" x14ac:dyDescent="0.2">
      <c r="A28" s="33" t="e">
        <f>A25+1</f>
        <v>#REF!</v>
      </c>
      <c r="B28" s="42"/>
      <c r="C28" s="44"/>
      <c r="D28" s="29" t="s">
        <v>79</v>
      </c>
      <c r="E28" s="40" t="str">
        <f>VLOOKUP(D28,Настройки!$B$8:$C$192,2,FALSE)</f>
        <v>0202</v>
      </c>
      <c r="F28" s="31" t="str">
        <f>VLOOKUP(D28,Настройки!$B$8:$I$192,3,FALSE)</f>
        <v>Возможность травмирования</v>
      </c>
      <c r="G28" s="32" t="str">
        <f>VLOOKUP(D28,Настройки!$B$8:$I$192,4,FALSE)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28" s="116" t="str">
        <f>VLOOKUP(D28,Настройки!$B$8:$I$192,5,FALSE)</f>
        <v>2</v>
      </c>
      <c r="I28" s="117" t="str">
        <f>VLOOKUP(D28,Настройки!$B$8:$I$192,6,FALSE)</f>
        <v>3</v>
      </c>
      <c r="J28" s="112">
        <f t="shared" ref="J28" si="7">H28*I28</f>
        <v>6</v>
      </c>
      <c r="K28" s="41" t="str">
        <f>VLOOKUP(D28,Настройки!$B$8:$I$192,7,FALSE)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28" s="117" t="str">
        <f>VLOOKUP(D28,Настройки!$B$8:$I$192,8,FALSE)</f>
        <v>2</v>
      </c>
      <c r="M28" s="117" t="str">
        <f>VLOOKUP(D28,Настройки!$B$8:$J$192,9,FALSE)</f>
        <v>3</v>
      </c>
      <c r="N28" s="112">
        <f t="shared" ref="N28" si="8">M28*L28</f>
        <v>6</v>
      </c>
      <c r="Z28" s="37"/>
    </row>
    <row r="29" spans="1:26" ht="86.25" customHeight="1" x14ac:dyDescent="0.2">
      <c r="A29" s="33" t="e">
        <f t="shared" si="2"/>
        <v>#REF!</v>
      </c>
      <c r="B29" s="42"/>
      <c r="C29" s="44"/>
      <c r="D29" s="29" t="s">
        <v>374</v>
      </c>
      <c r="E29" s="40" t="str">
        <f>VLOOKUP(D29,Настройки!$B$8:$C$192,2,FALSE)</f>
        <v>0102</v>
      </c>
      <c r="F29" s="31" t="str">
        <f>VLOOKUP(D29,Настройки!$B$8:$I$192,3,FALSE)</f>
        <v>Возможность травмирования, переломы</v>
      </c>
      <c r="G29" s="32" t="str">
        <f>VLOOKUP(D29,Настройки!$B$8:$I$192,4,FALSE)</f>
        <v>Проведение инструктажа по охране труда</v>
      </c>
      <c r="H29" s="116" t="str">
        <f>VLOOKUP(D29,Настройки!$B$8:$I$192,5,FALSE)</f>
        <v>2</v>
      </c>
      <c r="I29" s="117" t="str">
        <f>VLOOKUP(D29,Настройки!$B$8:$I$192,6,FALSE)</f>
        <v>3</v>
      </c>
      <c r="J29" s="112">
        <f t="shared" si="3"/>
        <v>6</v>
      </c>
      <c r="K29" s="41" t="str">
        <f>VLOOKUP(D29,Настройки!$B$8:$I$192,7,FALSE)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29" s="117" t="str">
        <f>VLOOKUP(D29,Настройки!$B$8:$I$192,8,FALSE)</f>
        <v>1</v>
      </c>
      <c r="M29" s="117" t="str">
        <f>VLOOKUP(D29,Настройки!$B$8:$J$192,9,FALSE)</f>
        <v>3</v>
      </c>
      <c r="N29" s="112">
        <f t="shared" si="4"/>
        <v>3</v>
      </c>
      <c r="Z29" s="37"/>
    </row>
    <row r="30" spans="1:26" ht="86.25" customHeight="1" x14ac:dyDescent="0.2">
      <c r="A30" s="33" t="e">
        <f t="shared" si="2"/>
        <v>#REF!</v>
      </c>
      <c r="B30" s="42"/>
      <c r="C30" s="44"/>
      <c r="D30" s="29" t="s">
        <v>68</v>
      </c>
      <c r="E30" s="40" t="str">
        <f>VLOOKUP(D30,Настройки!$B$8:$C$192,2,FALSE)</f>
        <v>0124</v>
      </c>
      <c r="F30" s="31" t="str">
        <f>VLOOKUP(D30,Настройки!$B$8:$I$192,3,FALSE)</f>
        <v>Возможность травмирования</v>
      </c>
      <c r="G30" s="32" t="str">
        <f>VLOOKUP(D30,Настройки!$B$8:$I$192,4,FALSE)</f>
        <v>Проведение инструктажа по охране труда</v>
      </c>
      <c r="H30" s="116" t="str">
        <f>VLOOKUP(D30,Настройки!$B$8:$I$192,5,FALSE)</f>
        <v>2</v>
      </c>
      <c r="I30" s="117" t="str">
        <f>VLOOKUP(D30,Настройки!$B$8:$I$192,6,FALSE)</f>
        <v>3</v>
      </c>
      <c r="J30" s="112">
        <f t="shared" si="3"/>
        <v>6</v>
      </c>
      <c r="K30" s="41" t="str">
        <f>VLOOKUP(D30,Настройки!$B$8:$I$192,7,FALSE)</f>
        <v>Поддерживание существующих мер управления</v>
      </c>
      <c r="L30" s="117" t="str">
        <f>VLOOKUP(D30,Настройки!$B$8:$I$192,8,FALSE)</f>
        <v>2</v>
      </c>
      <c r="M30" s="117" t="str">
        <f>VLOOKUP(D30,Настройки!$B$8:$J$192,9,FALSE)</f>
        <v>3</v>
      </c>
      <c r="N30" s="112">
        <f t="shared" si="4"/>
        <v>6</v>
      </c>
      <c r="Z30" s="37"/>
    </row>
    <row r="31" spans="1:26" ht="86.25" customHeight="1" x14ac:dyDescent="0.2">
      <c r="A31" s="33" t="e">
        <f t="shared" si="2"/>
        <v>#REF!</v>
      </c>
      <c r="B31" s="42"/>
      <c r="C31" s="44"/>
      <c r="D31" s="29" t="s">
        <v>373</v>
      </c>
      <c r="E31" s="40">
        <f>VLOOKUP(D31,Настройки!$B$8:$C$192,2,FALSE)</f>
        <v>1001</v>
      </c>
      <c r="F31" s="31" t="str">
        <f>VLOOKUP(D31,Настройки!$B$8:$I$192,3,FALSE)</f>
        <v>Возникновение заболеваний опорно-двигательного аппарата</v>
      </c>
      <c r="G31" s="32" t="str">
        <f>VLOOKUP(D31,Настройки!$B$8:$I$192,4,FALSE)</f>
        <v xml:space="preserve">Проведение инструктажа по охране труда. </v>
      </c>
      <c r="H31" s="116" t="str">
        <f>VLOOKUP(D31,Настройки!$B$8:$I$192,5,FALSE)</f>
        <v>2</v>
      </c>
      <c r="I31" s="117" t="str">
        <f>VLOOKUP(D31,Настройки!$B$8:$I$192,6,FALSE)</f>
        <v>3</v>
      </c>
      <c r="J31" s="112">
        <f t="shared" si="3"/>
        <v>6</v>
      </c>
      <c r="K31" s="41" t="str">
        <f>VLOOKUP(D31,Настройки!$B$8:$I$192,7,FALSE)</f>
        <v>Механизация работ или использованию ручных технических средств.</v>
      </c>
      <c r="L31" s="117" t="str">
        <f>VLOOKUP(D31,Настройки!$B$8:$I$192,8,FALSE)</f>
        <v>2</v>
      </c>
      <c r="M31" s="117" t="str">
        <f>VLOOKUP(D31,Настройки!$B$8:$J$192,9,FALSE)</f>
        <v>3</v>
      </c>
      <c r="N31" s="112">
        <f t="shared" si="4"/>
        <v>6</v>
      </c>
      <c r="Z31" s="37"/>
    </row>
    <row r="32" spans="1:26" ht="86.25" customHeight="1" x14ac:dyDescent="0.2">
      <c r="A32" s="33" t="e">
        <f t="shared" si="2"/>
        <v>#REF!</v>
      </c>
      <c r="B32" s="42"/>
      <c r="C32" s="44"/>
      <c r="D32" s="29" t="s">
        <v>127</v>
      </c>
      <c r="E32" s="40">
        <f>VLOOKUP(D32,Настройки!$B$8:$C$192,2,FALSE)</f>
        <v>1003</v>
      </c>
      <c r="F32" s="31" t="str">
        <f>VLOOKUP(D32,Настройки!$B$8:$I$192,3,FALSE)</f>
        <v>Возникновение заболеваний опорно-двигательного аппарата</v>
      </c>
      <c r="G32" s="32" t="str">
        <f>VLOOKUP(D32,Настройки!$B$8:$I$192,4,FALSE)</f>
        <v>Введение рационального режима труда и отдыха</v>
      </c>
      <c r="H32" s="116" t="str">
        <f>VLOOKUP(D32,Настройки!$B$8:$I$192,5,FALSE)</f>
        <v>2</v>
      </c>
      <c r="I32" s="117" t="str">
        <f>VLOOKUP(D32,Настройки!$B$8:$I$192,6,FALSE)</f>
        <v>3</v>
      </c>
      <c r="J32" s="112">
        <f t="shared" si="3"/>
        <v>6</v>
      </c>
      <c r="K32" s="41" t="str">
        <f>VLOOKUP(D32,Настройки!$B$8:$I$192,7,FALSE)</f>
        <v>Правильная организация рабочего места. Обеспечение  внутрисменных  перерывов  для  отдыха  работников</v>
      </c>
      <c r="L32" s="117" t="str">
        <f>VLOOKUP(D32,Настройки!$B$8:$I$192,8,FALSE)</f>
        <v>1</v>
      </c>
      <c r="M32" s="117" t="str">
        <f>VLOOKUP(D32,Настройки!$B$8:$J$192,9,FALSE)</f>
        <v>3</v>
      </c>
      <c r="N32" s="112">
        <f t="shared" si="4"/>
        <v>3</v>
      </c>
      <c r="Z32" s="37"/>
    </row>
    <row r="33" spans="1:26" ht="86.25" customHeight="1" x14ac:dyDescent="0.2">
      <c r="A33" s="33" t="e">
        <f t="shared" si="2"/>
        <v>#REF!</v>
      </c>
      <c r="B33" s="42"/>
      <c r="C33" s="44"/>
      <c r="D33" s="29" t="s">
        <v>128</v>
      </c>
      <c r="E33" s="40">
        <f>VLOOKUP(D33,Настройки!$B$8:$C$192,2,FALSE)</f>
        <v>1004</v>
      </c>
      <c r="F33" s="31" t="str">
        <f>VLOOKUP(D33,Настройки!$B$8:$I$192,3,FALSE)</f>
        <v>Возникновение заболеваний опорно-двигательного аппарата</v>
      </c>
      <c r="G33" s="32" t="str">
        <f>VLOOKUP(D33,Настройки!$B$8:$I$192,4,FALSE)</f>
        <v>Соблюдение правил внутреннего распорядка. Проведение инструктажа по охране труда</v>
      </c>
      <c r="H33" s="116" t="str">
        <f>VLOOKUP(D33,Настройки!$B$8:$I$192,5,FALSE)</f>
        <v>2</v>
      </c>
      <c r="I33" s="117" t="str">
        <f>VLOOKUP(D33,Настройки!$B$8:$I$192,6,FALSE)</f>
        <v>3</v>
      </c>
      <c r="J33" s="112">
        <f t="shared" si="3"/>
        <v>6</v>
      </c>
      <c r="K33" s="41" t="str">
        <f>VLOOKUP(D33,Настройки!$B$8:$I$192,7,FALSE)</f>
        <v>Правильная организация рабочего места. Установить режимы труда и отдыха с четкой регламентацией перерывов.</v>
      </c>
      <c r="L33" s="117" t="str">
        <f>VLOOKUP(D33,Настройки!$B$8:$I$192,8,FALSE)</f>
        <v>1</v>
      </c>
      <c r="M33" s="117" t="str">
        <f>VLOOKUP(D33,Настройки!$B$8:$J$192,9,FALSE)</f>
        <v>3</v>
      </c>
      <c r="N33" s="112">
        <f t="shared" si="4"/>
        <v>3</v>
      </c>
      <c r="Z33" s="37"/>
    </row>
    <row r="34" spans="1:26" ht="86.25" customHeight="1" x14ac:dyDescent="0.2">
      <c r="B34" s="42"/>
      <c r="C34" s="44"/>
      <c r="D34" s="29" t="s">
        <v>132</v>
      </c>
      <c r="E34" s="40">
        <f>VLOOKUP(D34,Настройки!$B$8:$C$192,2,FALSE)</f>
        <v>1008</v>
      </c>
      <c r="F34" s="31" t="str">
        <f>VLOOKUP(D34,Настройки!$B$8:$I$192,3,FALSE)</f>
        <v>Повышенное утомление</v>
      </c>
      <c r="G34" s="32" t="str">
        <f>VLOOKUP(D34,Настройки!$B$8:$I$192,4,FALSE)</f>
        <v xml:space="preserve">Соблюдение регламентированных перерывов при работе с ПЭВМ. </v>
      </c>
      <c r="H34" s="116" t="str">
        <f>VLOOKUP(D34,Настройки!$B$8:$I$192,5,FALSE)</f>
        <v>2</v>
      </c>
      <c r="I34" s="117" t="str">
        <f>VLOOKUP(D34,Настройки!$B$8:$I$192,6,FALSE)</f>
        <v>3</v>
      </c>
      <c r="J34" s="112">
        <f t="shared" ref="J34:J35" si="9">H34*I34</f>
        <v>6</v>
      </c>
      <c r="K34" s="41" t="str">
        <f>VLOOKUP(D34,Настройки!$B$8:$I$192,7,FALSE)</f>
        <v xml:space="preserve"> Проведение гимнастики для глаз ( комплексы упражнений для глаз СанПиН 2.2.2/2.4.1340-03 (прил. 8) </v>
      </c>
      <c r="L34" s="117" t="str">
        <f>VLOOKUP(D34,Настройки!$B$8:$I$192,8,FALSE)</f>
        <v>1</v>
      </c>
      <c r="M34" s="117" t="str">
        <f>VLOOKUP(D34,Настройки!$B$8:$J$192,9,FALSE)</f>
        <v>3</v>
      </c>
      <c r="N34" s="112">
        <f t="shared" ref="N34:N35" si="10">M34*L34</f>
        <v>3</v>
      </c>
      <c r="Z34" s="37"/>
    </row>
    <row r="35" spans="1:26" ht="86.25" customHeight="1" x14ac:dyDescent="0.2">
      <c r="B35" s="42"/>
      <c r="C35" s="44"/>
      <c r="D35" s="29" t="s">
        <v>144</v>
      </c>
      <c r="E35" s="40">
        <f>VLOOKUP(D35,Настройки!$B$8:$C$192,2,FALSE)</f>
        <v>1406</v>
      </c>
      <c r="F35" s="31" t="str">
        <f>VLOOKUP(D35,Настройки!$B$8:$I$192,3,FALSE)</f>
        <v>Переутомления, стресс</v>
      </c>
      <c r="G35" s="32" t="str">
        <f>VLOOKUP(D35,Настройки!$B$8:$I$192,4,FALSE)</f>
        <v>Помещения, где размещаются рабочие места с ПЭВМ, оборудованы защитным заземлением (занулением)</v>
      </c>
      <c r="H35" s="116" t="str">
        <f>VLOOKUP(D35,Настройки!$B$8:$I$192,5,FALSE)</f>
        <v>2</v>
      </c>
      <c r="I35" s="117" t="str">
        <f>VLOOKUP(D35,Настройки!$B$8:$I$192,6,FALSE)</f>
        <v>3</v>
      </c>
      <c r="J35" s="112">
        <f t="shared" si="9"/>
        <v>6</v>
      </c>
      <c r="K35" s="41" t="str">
        <f>VLOOKUP(D35,Настройки!$B$8:$I$192,7,FALSE)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35" s="117" t="str">
        <f>VLOOKUP(D35,Настройки!$B$8:$I$192,8,FALSE)</f>
        <v>1</v>
      </c>
      <c r="M35" s="117" t="str">
        <f>VLOOKUP(D35,Настройки!$B$8:$J$192,9,FALSE)</f>
        <v>3</v>
      </c>
      <c r="N35" s="112">
        <f t="shared" si="10"/>
        <v>3</v>
      </c>
      <c r="Z35" s="37"/>
    </row>
    <row r="36" spans="1:26" ht="86.25" customHeight="1" x14ac:dyDescent="0.2">
      <c r="A36" s="33" t="e">
        <f>A32+1</f>
        <v>#REF!</v>
      </c>
      <c r="B36" s="42"/>
      <c r="C36" s="44"/>
      <c r="D36" s="29" t="s">
        <v>117</v>
      </c>
      <c r="E36" s="40" t="str">
        <f>VLOOKUP(D36,Настройки!$B$8:$C$192,2,FALSE)</f>
        <v>0802</v>
      </c>
      <c r="F36" s="31" t="str">
        <f>VLOOKUP(D36,Настройки!$B$8:$I$192,3,FALSE)</f>
        <v>Аллергия, профессиональные заболевания</v>
      </c>
      <c r="G36" s="32" t="str">
        <f>VLOOKUP(D36,Настройки!$B$8:$I$192,4,FALSE)</f>
        <v xml:space="preserve">Проведения инструктажа по охране труда, уборка помещений </v>
      </c>
      <c r="H36" s="116" t="str">
        <f>VLOOKUP(D36,Настройки!$B$8:$I$192,5,FALSE)</f>
        <v>2</v>
      </c>
      <c r="I36" s="117" t="str">
        <f>VLOOKUP(D36,Настройки!$B$8:$I$192,6,FALSE)</f>
        <v>2</v>
      </c>
      <c r="J36" s="112">
        <f t="shared" ref="J36" si="11">H36*I36</f>
        <v>4</v>
      </c>
      <c r="K36" s="41" t="str">
        <f>VLOOKUP(D36,Настройки!$B$8:$I$192,7,FALSE)</f>
        <v xml:space="preserve"> Поддерживание существующих мер управления</v>
      </c>
      <c r="L36" s="117" t="str">
        <f>VLOOKUP(D36,Настройки!$B$8:$I$192,8,FALSE)</f>
        <v>2</v>
      </c>
      <c r="M36" s="117" t="str">
        <f>VLOOKUP(D36,Настройки!$B$8:$J$192,9,FALSE)</f>
        <v>2</v>
      </c>
      <c r="N36" s="112">
        <f t="shared" ref="N36" si="12">M36*L36</f>
        <v>4</v>
      </c>
      <c r="Z36" s="37"/>
    </row>
    <row r="37" spans="1:26" ht="86.25" customHeight="1" x14ac:dyDescent="0.2">
      <c r="A37" s="33" t="e">
        <f>A33+1</f>
        <v>#REF!</v>
      </c>
      <c r="B37" s="42"/>
      <c r="C37" s="44"/>
      <c r="D37" s="29" t="s">
        <v>175</v>
      </c>
      <c r="E37" s="40">
        <f>VLOOKUP(D37,Настройки!$B$8:$C$192,2,FALSE)</f>
        <v>2201</v>
      </c>
      <c r="F37" s="31" t="str">
        <f>VLOOKUP(D37,Настройки!$B$8:$I$192,3,FALSE)</f>
        <v>Отравление продуктами горения в результате возникновения пожара, смерть</v>
      </c>
      <c r="G37" s="32" t="str">
        <f>VLOOKUP(D37,Настройки!$B$8:$I$192,4,FALSE)</f>
        <v xml:space="preserve">Наличие систем оповещения, автоматического пожаротушения, первичных средств пожаротушения </v>
      </c>
      <c r="H37" s="116" t="str">
        <f>VLOOKUP(D37,Настройки!$B$8:$I$192,5,FALSE)</f>
        <v>2</v>
      </c>
      <c r="I37" s="117" t="str">
        <f>VLOOKUP(D37,Настройки!$B$8:$I$192,6,FALSE)</f>
        <v>5</v>
      </c>
      <c r="J37" s="112">
        <f t="shared" si="3"/>
        <v>10</v>
      </c>
      <c r="K37" s="41" t="str">
        <f>VLOOKUP(D37,Настройки!$B$8:$I$192,7,FALSE)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37" s="117" t="str">
        <f>VLOOKUP(D37,Настройки!$B$8:$I$192,8,FALSE)</f>
        <v>1</v>
      </c>
      <c r="M37" s="117" t="str">
        <f>VLOOKUP(D37,Настройки!$B$8:$J$192,9,FALSE)</f>
        <v>5</v>
      </c>
      <c r="N37" s="112">
        <f t="shared" si="4"/>
        <v>5</v>
      </c>
      <c r="Z37" s="37"/>
    </row>
    <row r="38" spans="1:26" ht="86.25" customHeight="1" x14ac:dyDescent="0.2">
      <c r="A38" s="33" t="e">
        <f t="shared" si="2"/>
        <v>#REF!</v>
      </c>
      <c r="B38" s="42"/>
      <c r="C38" s="44"/>
      <c r="D38" s="29" t="s">
        <v>177</v>
      </c>
      <c r="E38" s="40">
        <f>VLOOKUP(D38,Настройки!$B$8:$C$192,2,FALSE)</f>
        <v>2203</v>
      </c>
      <c r="F38" s="31" t="str">
        <f>VLOOKUP(D38,Настройки!$B$8:$I$192,3,FALSE)</f>
        <v>Ожог, получение увечий</v>
      </c>
      <c r="G38" s="32" t="str">
        <f>VLOOKUP(D38,Настройки!$B$8:$I$192,4,FALSE)</f>
        <v xml:space="preserve">Наличие систем оповещения, автоматического пожаротушения, первичных средств пожаротушения </v>
      </c>
      <c r="H38" s="116" t="str">
        <f>VLOOKUP(D38,Настройки!$B$8:$I$192,5,FALSE)</f>
        <v>2</v>
      </c>
      <c r="I38" s="117" t="str">
        <f>VLOOKUP(D38,Настройки!$B$8:$I$192,6,FALSE)</f>
        <v>5</v>
      </c>
      <c r="J38" s="112">
        <f t="shared" si="3"/>
        <v>10</v>
      </c>
      <c r="K38" s="41" t="str">
        <f>VLOOKUP(D38,Настройки!$B$8:$I$192,7,FALSE)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38" s="117" t="str">
        <f>VLOOKUP(D38,Настройки!$B$8:$I$192,8,FALSE)</f>
        <v>1</v>
      </c>
      <c r="M38" s="117" t="str">
        <f>VLOOKUP(D38,Настройки!$B$8:$J$192,9,FALSE)</f>
        <v>5</v>
      </c>
      <c r="N38" s="112">
        <f t="shared" si="4"/>
        <v>5</v>
      </c>
      <c r="Z38" s="37"/>
    </row>
    <row r="39" spans="1:26" ht="86.25" customHeight="1" x14ac:dyDescent="0.2">
      <c r="A39" s="33" t="e">
        <f t="shared" si="2"/>
        <v>#REF!</v>
      </c>
      <c r="B39" s="42" t="s">
        <v>488</v>
      </c>
      <c r="C39" s="44" t="s">
        <v>485</v>
      </c>
      <c r="D39" s="29" t="s">
        <v>79</v>
      </c>
      <c r="E39" s="40" t="str">
        <f>VLOOKUP(D39,Настройки!$B$8:$C$192,2,FALSE)</f>
        <v>0202</v>
      </c>
      <c r="F39" s="31" t="str">
        <f>VLOOKUP(D39,Настройки!$B$8:$I$192,3,FALSE)</f>
        <v>Возможность травмирования</v>
      </c>
      <c r="G39" s="32" t="str">
        <f>VLOOKUP(D39,Настройки!$B$8:$I$192,4,FALSE)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39" s="116" t="str">
        <f>VLOOKUP(D39,Настройки!$B$8:$I$192,5,FALSE)</f>
        <v>2</v>
      </c>
      <c r="I39" s="117" t="str">
        <f>VLOOKUP(D39,Настройки!$B$8:$I$192,6,FALSE)</f>
        <v>3</v>
      </c>
      <c r="J39" s="112">
        <f t="shared" ref="J39:J49" si="13">H39*I39</f>
        <v>6</v>
      </c>
      <c r="K39" s="41" t="str">
        <f>VLOOKUP(D39,Настройки!$B$8:$I$192,7,FALSE)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39" s="117" t="str">
        <f>VLOOKUP(D39,Настройки!$B$8:$I$192,8,FALSE)</f>
        <v>2</v>
      </c>
      <c r="M39" s="117" t="str">
        <f>VLOOKUP(D39,Настройки!$B$8:$J$192,9,FALSE)</f>
        <v>3</v>
      </c>
      <c r="N39" s="112">
        <f t="shared" ref="N39:N49" si="14">M39*L39</f>
        <v>6</v>
      </c>
      <c r="Z39" s="37"/>
    </row>
    <row r="40" spans="1:26" ht="86.25" customHeight="1" x14ac:dyDescent="0.2">
      <c r="A40" s="33" t="e">
        <f t="shared" si="2"/>
        <v>#REF!</v>
      </c>
      <c r="B40" s="42"/>
      <c r="C40" s="44"/>
      <c r="D40" s="29" t="s">
        <v>374</v>
      </c>
      <c r="E40" s="40" t="str">
        <f>VLOOKUP(D40,Настройки!$B$8:$C$192,2,FALSE)</f>
        <v>0102</v>
      </c>
      <c r="F40" s="31" t="str">
        <f>VLOOKUP(D40,Настройки!$B$8:$I$192,3,FALSE)</f>
        <v>Возможность травмирования, переломы</v>
      </c>
      <c r="G40" s="32" t="str">
        <f>VLOOKUP(D40,Настройки!$B$8:$I$192,4,FALSE)</f>
        <v>Проведение инструктажа по охране труда</v>
      </c>
      <c r="H40" s="116" t="str">
        <f>VLOOKUP(D40,Настройки!$B$8:$I$192,5,FALSE)</f>
        <v>2</v>
      </c>
      <c r="I40" s="117" t="str">
        <f>VLOOKUP(D40,Настройки!$B$8:$I$192,6,FALSE)</f>
        <v>3</v>
      </c>
      <c r="J40" s="112">
        <f t="shared" si="13"/>
        <v>6</v>
      </c>
      <c r="K40" s="41" t="str">
        <f>VLOOKUP(D40,Настройки!$B$8:$I$192,7,FALSE)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40" s="117" t="str">
        <f>VLOOKUP(D40,Настройки!$B$8:$I$192,8,FALSE)</f>
        <v>1</v>
      </c>
      <c r="M40" s="117" t="str">
        <f>VLOOKUP(D40,Настройки!$B$8:$J$192,9,FALSE)</f>
        <v>3</v>
      </c>
      <c r="N40" s="112">
        <f t="shared" si="14"/>
        <v>3</v>
      </c>
      <c r="Z40" s="37"/>
    </row>
    <row r="41" spans="1:26" ht="86.25" customHeight="1" x14ac:dyDescent="0.2">
      <c r="A41" s="33" t="e">
        <f t="shared" si="2"/>
        <v>#REF!</v>
      </c>
      <c r="B41" s="42"/>
      <c r="C41" s="44"/>
      <c r="D41" s="29" t="s">
        <v>68</v>
      </c>
      <c r="E41" s="40" t="str">
        <f>VLOOKUP(D41,Настройки!$B$8:$C$192,2,FALSE)</f>
        <v>0124</v>
      </c>
      <c r="F41" s="31" t="str">
        <f>VLOOKUP(D41,Настройки!$B$8:$I$192,3,FALSE)</f>
        <v>Возможность травмирования</v>
      </c>
      <c r="G41" s="32" t="str">
        <f>VLOOKUP(D41,Настройки!$B$8:$I$192,4,FALSE)</f>
        <v>Проведение инструктажа по охране труда</v>
      </c>
      <c r="H41" s="116" t="str">
        <f>VLOOKUP(D41,Настройки!$B$8:$I$192,5,FALSE)</f>
        <v>2</v>
      </c>
      <c r="I41" s="117" t="str">
        <f>VLOOKUP(D41,Настройки!$B$8:$I$192,6,FALSE)</f>
        <v>3</v>
      </c>
      <c r="J41" s="112">
        <f t="shared" si="13"/>
        <v>6</v>
      </c>
      <c r="K41" s="41" t="str">
        <f>VLOOKUP(D41,Настройки!$B$8:$I$192,7,FALSE)</f>
        <v>Поддерживание существующих мер управления</v>
      </c>
      <c r="L41" s="117" t="str">
        <f>VLOOKUP(D41,Настройки!$B$8:$I$192,8,FALSE)</f>
        <v>2</v>
      </c>
      <c r="M41" s="117" t="str">
        <f>VLOOKUP(D41,Настройки!$B$8:$J$192,9,FALSE)</f>
        <v>3</v>
      </c>
      <c r="N41" s="112">
        <f t="shared" si="14"/>
        <v>6</v>
      </c>
      <c r="Z41" s="37"/>
    </row>
    <row r="42" spans="1:26" ht="86.25" customHeight="1" x14ac:dyDescent="0.2">
      <c r="A42" s="33" t="e">
        <f t="shared" si="2"/>
        <v>#REF!</v>
      </c>
      <c r="B42" s="42"/>
      <c r="C42" s="44"/>
      <c r="D42" s="29" t="s">
        <v>373</v>
      </c>
      <c r="E42" s="40">
        <f>VLOOKUP(D42,Настройки!$B$8:$C$192,2,FALSE)</f>
        <v>1001</v>
      </c>
      <c r="F42" s="31" t="str">
        <f>VLOOKUP(D42,Настройки!$B$8:$I$192,3,FALSE)</f>
        <v>Возникновение заболеваний опорно-двигательного аппарата</v>
      </c>
      <c r="G42" s="32" t="str">
        <f>VLOOKUP(D42,Настройки!$B$8:$I$192,4,FALSE)</f>
        <v xml:space="preserve">Проведение инструктажа по охране труда. </v>
      </c>
      <c r="H42" s="116" t="str">
        <f>VLOOKUP(D42,Настройки!$B$8:$I$192,5,FALSE)</f>
        <v>2</v>
      </c>
      <c r="I42" s="117" t="str">
        <f>VLOOKUP(D42,Настройки!$B$8:$I$192,6,FALSE)</f>
        <v>3</v>
      </c>
      <c r="J42" s="112">
        <f t="shared" si="13"/>
        <v>6</v>
      </c>
      <c r="K42" s="41" t="str">
        <f>VLOOKUP(D42,Настройки!$B$8:$I$192,7,FALSE)</f>
        <v>Механизация работ или использованию ручных технических средств.</v>
      </c>
      <c r="L42" s="117" t="str">
        <f>VLOOKUP(D42,Настройки!$B$8:$I$192,8,FALSE)</f>
        <v>2</v>
      </c>
      <c r="M42" s="117" t="str">
        <f>VLOOKUP(D42,Настройки!$B$8:$J$192,9,FALSE)</f>
        <v>3</v>
      </c>
      <c r="N42" s="112">
        <f t="shared" si="14"/>
        <v>6</v>
      </c>
      <c r="Z42" s="37"/>
    </row>
    <row r="43" spans="1:26" ht="86.25" customHeight="1" x14ac:dyDescent="0.2">
      <c r="A43" s="33" t="e">
        <f t="shared" si="2"/>
        <v>#REF!</v>
      </c>
      <c r="B43" s="42"/>
      <c r="C43" s="44"/>
      <c r="D43" s="29" t="s">
        <v>127</v>
      </c>
      <c r="E43" s="40">
        <f>VLOOKUP(D43,Настройки!$B$8:$C$192,2,FALSE)</f>
        <v>1003</v>
      </c>
      <c r="F43" s="31" t="str">
        <f>VLOOKUP(D43,Настройки!$B$8:$I$192,3,FALSE)</f>
        <v>Возникновение заболеваний опорно-двигательного аппарата</v>
      </c>
      <c r="G43" s="32" t="str">
        <f>VLOOKUP(D43,Настройки!$B$8:$I$192,4,FALSE)</f>
        <v>Введение рационального режима труда и отдыха</v>
      </c>
      <c r="H43" s="116" t="str">
        <f>VLOOKUP(D43,Настройки!$B$8:$I$192,5,FALSE)</f>
        <v>2</v>
      </c>
      <c r="I43" s="117" t="str">
        <f>VLOOKUP(D43,Настройки!$B$8:$I$192,6,FALSE)</f>
        <v>3</v>
      </c>
      <c r="J43" s="112">
        <f t="shared" si="13"/>
        <v>6</v>
      </c>
      <c r="K43" s="41" t="str">
        <f>VLOOKUP(D43,Настройки!$B$8:$I$192,7,FALSE)</f>
        <v>Правильная организация рабочего места. Обеспечение  внутрисменных  перерывов  для  отдыха  работников</v>
      </c>
      <c r="L43" s="117" t="str">
        <f>VLOOKUP(D43,Настройки!$B$8:$I$192,8,FALSE)</f>
        <v>1</v>
      </c>
      <c r="M43" s="117" t="str">
        <f>VLOOKUP(D43,Настройки!$B$8:$J$192,9,FALSE)</f>
        <v>3</v>
      </c>
      <c r="N43" s="112">
        <f t="shared" si="14"/>
        <v>3</v>
      </c>
      <c r="Z43" s="37"/>
    </row>
    <row r="44" spans="1:26" ht="86.25" customHeight="1" x14ac:dyDescent="0.2">
      <c r="A44" s="33" t="e">
        <f t="shared" si="2"/>
        <v>#REF!</v>
      </c>
      <c r="B44" s="42"/>
      <c r="C44" s="44"/>
      <c r="D44" s="29" t="s">
        <v>128</v>
      </c>
      <c r="E44" s="40">
        <f>VLOOKUP(D44,Настройки!$B$8:$C$192,2,FALSE)</f>
        <v>1004</v>
      </c>
      <c r="F44" s="31" t="str">
        <f>VLOOKUP(D44,Настройки!$B$8:$I$192,3,FALSE)</f>
        <v>Возникновение заболеваний опорно-двигательного аппарата</v>
      </c>
      <c r="G44" s="32" t="str">
        <f>VLOOKUP(D44,Настройки!$B$8:$I$192,4,FALSE)</f>
        <v>Соблюдение правил внутреннего распорядка. Проведение инструктажа по охране труда</v>
      </c>
      <c r="H44" s="116" t="str">
        <f>VLOOKUP(D44,Настройки!$B$8:$I$192,5,FALSE)</f>
        <v>2</v>
      </c>
      <c r="I44" s="117" t="str">
        <f>VLOOKUP(D44,Настройки!$B$8:$I$192,6,FALSE)</f>
        <v>3</v>
      </c>
      <c r="J44" s="112">
        <f t="shared" si="13"/>
        <v>6</v>
      </c>
      <c r="K44" s="41" t="str">
        <f>VLOOKUP(D44,Настройки!$B$8:$I$192,7,FALSE)</f>
        <v>Правильная организация рабочего места. Установить режимы труда и отдыха с четкой регламентацией перерывов.</v>
      </c>
      <c r="L44" s="117" t="str">
        <f>VLOOKUP(D44,Настройки!$B$8:$I$192,8,FALSE)</f>
        <v>1</v>
      </c>
      <c r="M44" s="117" t="str">
        <f>VLOOKUP(D44,Настройки!$B$8:$J$192,9,FALSE)</f>
        <v>3</v>
      </c>
      <c r="N44" s="112">
        <f t="shared" si="14"/>
        <v>3</v>
      </c>
      <c r="Z44" s="37"/>
    </row>
    <row r="45" spans="1:26" ht="86.25" customHeight="1" x14ac:dyDescent="0.2">
      <c r="A45" s="33" t="e">
        <f t="shared" si="2"/>
        <v>#REF!</v>
      </c>
      <c r="B45" s="42"/>
      <c r="C45" s="44"/>
      <c r="D45" s="29" t="s">
        <v>132</v>
      </c>
      <c r="E45" s="40">
        <f>VLOOKUP(D45,Настройки!$B$8:$C$192,2,FALSE)</f>
        <v>1008</v>
      </c>
      <c r="F45" s="31" t="str">
        <f>VLOOKUP(D45,Настройки!$B$8:$I$192,3,FALSE)</f>
        <v>Повышенное утомление</v>
      </c>
      <c r="G45" s="32" t="str">
        <f>VLOOKUP(D45,Настройки!$B$8:$I$192,4,FALSE)</f>
        <v xml:space="preserve">Соблюдение регламентированных перерывов при работе с ПЭВМ. </v>
      </c>
      <c r="H45" s="116" t="str">
        <f>VLOOKUP(D45,Настройки!$B$8:$I$192,5,FALSE)</f>
        <v>2</v>
      </c>
      <c r="I45" s="117" t="str">
        <f>VLOOKUP(D45,Настройки!$B$8:$I$192,6,FALSE)</f>
        <v>3</v>
      </c>
      <c r="J45" s="112">
        <f t="shared" si="13"/>
        <v>6</v>
      </c>
      <c r="K45" s="41" t="str">
        <f>VLOOKUP(D45,Настройки!$B$8:$I$192,7,FALSE)</f>
        <v xml:space="preserve"> Проведение гимнастики для глаз ( комплексы упражнений для глаз СанПиН 2.2.2/2.4.1340-03 (прил. 8) </v>
      </c>
      <c r="L45" s="117" t="str">
        <f>VLOOKUP(D45,Настройки!$B$8:$I$192,8,FALSE)</f>
        <v>1</v>
      </c>
      <c r="M45" s="117" t="str">
        <f>VLOOKUP(D45,Настройки!$B$8:$J$192,9,FALSE)</f>
        <v>3</v>
      </c>
      <c r="N45" s="112">
        <f t="shared" si="14"/>
        <v>3</v>
      </c>
      <c r="Z45" s="37"/>
    </row>
    <row r="46" spans="1:26" ht="86.25" customHeight="1" x14ac:dyDescent="0.2">
      <c r="B46" s="42"/>
      <c r="C46" s="44"/>
      <c r="D46" s="29" t="s">
        <v>144</v>
      </c>
      <c r="E46" s="40">
        <f>VLOOKUP(D46,Настройки!$B$8:$C$192,2,FALSE)</f>
        <v>1406</v>
      </c>
      <c r="F46" s="31" t="str">
        <f>VLOOKUP(D46,Настройки!$B$8:$I$192,3,FALSE)</f>
        <v>Переутомления, стресс</v>
      </c>
      <c r="G46" s="32" t="str">
        <f>VLOOKUP(D46,Настройки!$B$8:$I$192,4,FALSE)</f>
        <v>Помещения, где размещаются рабочие места с ПЭВМ, оборудованы защитным заземлением (занулением)</v>
      </c>
      <c r="H46" s="116" t="str">
        <f>VLOOKUP(D46,Настройки!$B$8:$I$192,5,FALSE)</f>
        <v>2</v>
      </c>
      <c r="I46" s="117" t="str">
        <f>VLOOKUP(D46,Настройки!$B$8:$I$192,6,FALSE)</f>
        <v>3</v>
      </c>
      <c r="J46" s="112">
        <f t="shared" si="13"/>
        <v>6</v>
      </c>
      <c r="K46" s="41" t="str">
        <f>VLOOKUP(D46,Настройки!$B$8:$I$192,7,FALSE)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46" s="117" t="str">
        <f>VLOOKUP(D46,Настройки!$B$8:$I$192,8,FALSE)</f>
        <v>1</v>
      </c>
      <c r="M46" s="117" t="str">
        <f>VLOOKUP(D46,Настройки!$B$8:$J$192,9,FALSE)</f>
        <v>3</v>
      </c>
      <c r="N46" s="112">
        <f t="shared" si="14"/>
        <v>3</v>
      </c>
      <c r="Z46" s="37"/>
    </row>
    <row r="47" spans="1:26" ht="86.25" customHeight="1" x14ac:dyDescent="0.2">
      <c r="B47" s="42"/>
      <c r="C47" s="44"/>
      <c r="D47" s="29" t="s">
        <v>117</v>
      </c>
      <c r="E47" s="40" t="str">
        <f>VLOOKUP(D47,Настройки!$B$8:$C$192,2,FALSE)</f>
        <v>0802</v>
      </c>
      <c r="F47" s="31" t="str">
        <f>VLOOKUP(D47,Настройки!$B$8:$I$192,3,FALSE)</f>
        <v>Аллергия, профессиональные заболевания</v>
      </c>
      <c r="G47" s="32" t="str">
        <f>VLOOKUP(D47,Настройки!$B$8:$I$192,4,FALSE)</f>
        <v xml:space="preserve">Проведения инструктажа по охране труда, уборка помещений </v>
      </c>
      <c r="H47" s="116" t="str">
        <f>VLOOKUP(D47,Настройки!$B$8:$I$192,5,FALSE)</f>
        <v>2</v>
      </c>
      <c r="I47" s="117" t="str">
        <f>VLOOKUP(D47,Настройки!$B$8:$I$192,6,FALSE)</f>
        <v>2</v>
      </c>
      <c r="J47" s="112">
        <f t="shared" si="13"/>
        <v>4</v>
      </c>
      <c r="K47" s="41" t="str">
        <f>VLOOKUP(D47,Настройки!$B$8:$I$192,7,FALSE)</f>
        <v xml:space="preserve"> Поддерживание существующих мер управления</v>
      </c>
      <c r="L47" s="117" t="str">
        <f>VLOOKUP(D47,Настройки!$B$8:$I$192,8,FALSE)</f>
        <v>2</v>
      </c>
      <c r="M47" s="117" t="str">
        <f>VLOOKUP(D47,Настройки!$B$8:$J$192,9,FALSE)</f>
        <v>2</v>
      </c>
      <c r="N47" s="112">
        <f t="shared" si="14"/>
        <v>4</v>
      </c>
      <c r="Z47" s="37"/>
    </row>
    <row r="48" spans="1:26" ht="86.25" customHeight="1" x14ac:dyDescent="0.2">
      <c r="A48" s="33" t="e">
        <f>A44+1</f>
        <v>#REF!</v>
      </c>
      <c r="B48" s="42"/>
      <c r="C48" s="44"/>
      <c r="D48" s="29" t="s">
        <v>175</v>
      </c>
      <c r="E48" s="40">
        <f>VLOOKUP(D48,Настройки!$B$8:$C$192,2,FALSE)</f>
        <v>2201</v>
      </c>
      <c r="F48" s="31" t="str">
        <f>VLOOKUP(D48,Настройки!$B$8:$I$192,3,FALSE)</f>
        <v>Отравление продуктами горения в результате возникновения пожара, смерть</v>
      </c>
      <c r="G48" s="32" t="str">
        <f>VLOOKUP(D48,Настройки!$B$8:$I$192,4,FALSE)</f>
        <v xml:space="preserve">Наличие систем оповещения, автоматического пожаротушения, первичных средств пожаротушения </v>
      </c>
      <c r="H48" s="116" t="str">
        <f>VLOOKUP(D48,Настройки!$B$8:$I$192,5,FALSE)</f>
        <v>2</v>
      </c>
      <c r="I48" s="117" t="str">
        <f>VLOOKUP(D48,Настройки!$B$8:$I$192,6,FALSE)</f>
        <v>5</v>
      </c>
      <c r="J48" s="112">
        <f t="shared" si="13"/>
        <v>10</v>
      </c>
      <c r="K48" s="41" t="str">
        <f>VLOOKUP(D48,Настройки!$B$8:$I$192,7,FALSE)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48" s="117" t="str">
        <f>VLOOKUP(D48,Настройки!$B$8:$I$192,8,FALSE)</f>
        <v>1</v>
      </c>
      <c r="M48" s="117" t="str">
        <f>VLOOKUP(D48,Настройки!$B$8:$J$192,9,FALSE)</f>
        <v>5</v>
      </c>
      <c r="N48" s="112">
        <f t="shared" si="14"/>
        <v>5</v>
      </c>
      <c r="Z48" s="37"/>
    </row>
    <row r="49" spans="1:26" ht="86.25" customHeight="1" x14ac:dyDescent="0.2">
      <c r="A49" s="33" t="e">
        <f>A45+1</f>
        <v>#REF!</v>
      </c>
      <c r="B49" s="42"/>
      <c r="C49" s="44"/>
      <c r="D49" s="29" t="s">
        <v>177</v>
      </c>
      <c r="E49" s="40">
        <f>VLOOKUP(D49,Настройки!$B$8:$C$192,2,FALSE)</f>
        <v>2203</v>
      </c>
      <c r="F49" s="31" t="str">
        <f>VLOOKUP(D49,Настройки!$B$8:$I$192,3,FALSE)</f>
        <v>Ожог, получение увечий</v>
      </c>
      <c r="G49" s="32" t="str">
        <f>VLOOKUP(D49,Настройки!$B$8:$I$192,4,FALSE)</f>
        <v xml:space="preserve">Наличие систем оповещения, автоматического пожаротушения, первичных средств пожаротушения </v>
      </c>
      <c r="H49" s="116" t="str">
        <f>VLOOKUP(D49,Настройки!$B$8:$I$192,5,FALSE)</f>
        <v>2</v>
      </c>
      <c r="I49" s="117" t="str">
        <f>VLOOKUP(D49,Настройки!$B$8:$I$192,6,FALSE)</f>
        <v>5</v>
      </c>
      <c r="J49" s="112">
        <f t="shared" si="13"/>
        <v>10</v>
      </c>
      <c r="K49" s="41" t="str">
        <f>VLOOKUP(D49,Настройки!$B$8:$I$192,7,FALSE)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49" s="117" t="str">
        <f>VLOOKUP(D49,Настройки!$B$8:$I$192,8,FALSE)</f>
        <v>1</v>
      </c>
      <c r="M49" s="117" t="str">
        <f>VLOOKUP(D49,Настройки!$B$8:$J$192,9,FALSE)</f>
        <v>5</v>
      </c>
      <c r="N49" s="112">
        <f t="shared" si="14"/>
        <v>5</v>
      </c>
      <c r="Z49" s="37"/>
    </row>
    <row r="50" spans="1:26" s="36" customFormat="1" ht="14.1" customHeight="1" x14ac:dyDescent="0.2">
      <c r="B50" s="180" t="s">
        <v>497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2"/>
      <c r="Z50" s="37"/>
    </row>
    <row r="51" spans="1:26" ht="86.25" customHeight="1" x14ac:dyDescent="0.2">
      <c r="A51" s="33" t="e">
        <f>A37+1</f>
        <v>#REF!</v>
      </c>
      <c r="B51" s="42" t="s">
        <v>487</v>
      </c>
      <c r="C51" s="44" t="s">
        <v>485</v>
      </c>
      <c r="D51" s="29" t="s">
        <v>131</v>
      </c>
      <c r="E51" s="40">
        <f>VLOOKUP(D51,Настройки!$B$8:$C$192,2,FALSE)</f>
        <v>1007</v>
      </c>
      <c r="F51" s="31" t="str">
        <f>VLOOKUP(D51,Настройки!$B$8:$I$192,3,FALSE)</f>
        <v>Значительные эмоциональные перегрузки, переутомление</v>
      </c>
      <c r="G51" s="32" t="str">
        <f>VLOOKUP(D51,Настройки!$B$8:$I$192,4,FALSE)</f>
        <v>Соблюдение регламентированных перерывов.</v>
      </c>
      <c r="H51" s="116" t="str">
        <f>VLOOKUP(D51,Настройки!$B$8:$I$192,5,FALSE)</f>
        <v>3</v>
      </c>
      <c r="I51" s="117" t="str">
        <f>VLOOKUP(D51,Настройки!$B$8:$I$192,6,FALSE)</f>
        <v>4</v>
      </c>
      <c r="J51" s="112">
        <f t="shared" ref="J51" si="15">H51*I51</f>
        <v>12</v>
      </c>
      <c r="K51" s="41" t="str">
        <f>VLOOKUP(D51,Настройки!$B$8:$I$192,7,FALSE)</f>
        <v>Соблюдение графика отпусков. Время на отдых и личные потребности устанавливается с учетом реального состояния условий труда.</v>
      </c>
      <c r="L51" s="117" t="str">
        <f>VLOOKUP(D51,Настройки!$B$8:$I$192,8,FALSE)</f>
        <v>2</v>
      </c>
      <c r="M51" s="117" t="str">
        <f>VLOOKUP(D51,Настройки!$B$8:$J$192,9,FALSE)</f>
        <v>3</v>
      </c>
      <c r="N51" s="112">
        <f t="shared" ref="N51" si="16">M51*L51</f>
        <v>6</v>
      </c>
      <c r="Z51" s="37"/>
    </row>
    <row r="52" spans="1:26" ht="86.25" customHeight="1" x14ac:dyDescent="0.2">
      <c r="A52" s="33" t="e">
        <f>A38+1</f>
        <v>#REF!</v>
      </c>
      <c r="B52" s="42"/>
      <c r="C52" s="44"/>
      <c r="D52" s="29" t="s">
        <v>79</v>
      </c>
      <c r="E52" s="40" t="str">
        <f>VLOOKUP(D52,Настройки!$B$8:$C$192,2,FALSE)</f>
        <v>0202</v>
      </c>
      <c r="F52" s="31" t="str">
        <f>VLOOKUP(D52,Настройки!$B$8:$I$192,3,FALSE)</f>
        <v>Возможность травмирования</v>
      </c>
      <c r="G52" s="32" t="str">
        <f>VLOOKUP(D52,Настройки!$B$8:$I$192,4,FALSE)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52" s="116" t="str">
        <f>VLOOKUP(D52,Настройки!$B$8:$I$192,5,FALSE)</f>
        <v>2</v>
      </c>
      <c r="I52" s="117" t="str">
        <f>VLOOKUP(D52,Настройки!$B$8:$I$192,6,FALSE)</f>
        <v>3</v>
      </c>
      <c r="J52" s="112">
        <f t="shared" ref="J52" si="17">H52*I52</f>
        <v>6</v>
      </c>
      <c r="K52" s="41" t="str">
        <f>VLOOKUP(D52,Настройки!$B$8:$I$192,7,FALSE)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52" s="117" t="str">
        <f>VLOOKUP(D52,Настройки!$B$8:$I$192,8,FALSE)</f>
        <v>2</v>
      </c>
      <c r="M52" s="117" t="str">
        <f>VLOOKUP(D52,Настройки!$B$8:$J$192,9,FALSE)</f>
        <v>3</v>
      </c>
      <c r="N52" s="112">
        <f t="shared" ref="N52" si="18">M52*L52</f>
        <v>6</v>
      </c>
      <c r="Z52" s="37"/>
    </row>
    <row r="53" spans="1:26" ht="86.25" customHeight="1" x14ac:dyDescent="0.2">
      <c r="A53" s="33" t="e">
        <f t="shared" si="2"/>
        <v>#REF!</v>
      </c>
      <c r="B53" s="42"/>
      <c r="C53" s="44"/>
      <c r="D53" s="29" t="s">
        <v>374</v>
      </c>
      <c r="E53" s="40" t="str">
        <f>VLOOKUP(D53,Настройки!$B$8:$C$192,2,FALSE)</f>
        <v>0102</v>
      </c>
      <c r="F53" s="31" t="str">
        <f>VLOOKUP(D53,Настройки!$B$8:$I$192,3,FALSE)</f>
        <v>Возможность травмирования, переломы</v>
      </c>
      <c r="G53" s="32" t="str">
        <f>VLOOKUP(D53,Настройки!$B$8:$I$192,4,FALSE)</f>
        <v>Проведение инструктажа по охране труда</v>
      </c>
      <c r="H53" s="116" t="str">
        <f>VLOOKUP(D53,Настройки!$B$8:$I$192,5,FALSE)</f>
        <v>2</v>
      </c>
      <c r="I53" s="117" t="str">
        <f>VLOOKUP(D53,Настройки!$B$8:$I$192,6,FALSE)</f>
        <v>3</v>
      </c>
      <c r="J53" s="112">
        <f t="shared" si="3"/>
        <v>6</v>
      </c>
      <c r="K53" s="41" t="str">
        <f>VLOOKUP(D53,Настройки!$B$8:$I$192,7,FALSE)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53" s="117" t="str">
        <f>VLOOKUP(D53,Настройки!$B$8:$I$192,8,FALSE)</f>
        <v>1</v>
      </c>
      <c r="M53" s="117" t="str">
        <f>VLOOKUP(D53,Настройки!$B$8:$J$192,9,FALSE)</f>
        <v>3</v>
      </c>
      <c r="N53" s="112">
        <f t="shared" si="4"/>
        <v>3</v>
      </c>
      <c r="Z53" s="37"/>
    </row>
    <row r="54" spans="1:26" ht="86.25" customHeight="1" x14ac:dyDescent="0.2">
      <c r="A54" s="33" t="e">
        <f t="shared" si="2"/>
        <v>#REF!</v>
      </c>
      <c r="B54" s="42"/>
      <c r="C54" s="44"/>
      <c r="D54" s="29" t="s">
        <v>68</v>
      </c>
      <c r="E54" s="40" t="str">
        <f>VLOOKUP(D54,Настройки!$B$8:$C$192,2,FALSE)</f>
        <v>0124</v>
      </c>
      <c r="F54" s="31" t="str">
        <f>VLOOKUP(D54,Настройки!$B$8:$I$192,3,FALSE)</f>
        <v>Возможность травмирования</v>
      </c>
      <c r="G54" s="32" t="str">
        <f>VLOOKUP(D54,Настройки!$B$8:$I$192,4,FALSE)</f>
        <v>Проведение инструктажа по охране труда</v>
      </c>
      <c r="H54" s="116" t="str">
        <f>VLOOKUP(D54,Настройки!$B$8:$I$192,5,FALSE)</f>
        <v>2</v>
      </c>
      <c r="I54" s="117" t="str">
        <f>VLOOKUP(D54,Настройки!$B$8:$I$192,6,FALSE)</f>
        <v>3</v>
      </c>
      <c r="J54" s="112">
        <f t="shared" si="3"/>
        <v>6</v>
      </c>
      <c r="K54" s="41" t="str">
        <f>VLOOKUP(D54,Настройки!$B$8:$I$192,7,FALSE)</f>
        <v>Поддерживание существующих мер управления</v>
      </c>
      <c r="L54" s="117" t="str">
        <f>VLOOKUP(D54,Настройки!$B$8:$I$192,8,FALSE)</f>
        <v>2</v>
      </c>
      <c r="M54" s="117" t="str">
        <f>VLOOKUP(D54,Настройки!$B$8:$J$192,9,FALSE)</f>
        <v>3</v>
      </c>
      <c r="N54" s="112">
        <f t="shared" si="4"/>
        <v>6</v>
      </c>
      <c r="Z54" s="37"/>
    </row>
    <row r="55" spans="1:26" ht="86.25" customHeight="1" x14ac:dyDescent="0.2">
      <c r="A55" s="33" t="e">
        <f t="shared" si="2"/>
        <v>#REF!</v>
      </c>
      <c r="B55" s="42"/>
      <c r="C55" s="44"/>
      <c r="D55" s="29" t="s">
        <v>373</v>
      </c>
      <c r="E55" s="40">
        <f>VLOOKUP(D55,Настройки!$B$8:$C$192,2,FALSE)</f>
        <v>1001</v>
      </c>
      <c r="F55" s="31" t="str">
        <f>VLOOKUP(D55,Настройки!$B$8:$I$192,3,FALSE)</f>
        <v>Возникновение заболеваний опорно-двигательного аппарата</v>
      </c>
      <c r="G55" s="32" t="str">
        <f>VLOOKUP(D55,Настройки!$B$8:$I$192,4,FALSE)</f>
        <v xml:space="preserve">Проведение инструктажа по охране труда. </v>
      </c>
      <c r="H55" s="116" t="str">
        <f>VLOOKUP(D55,Настройки!$B$8:$I$192,5,FALSE)</f>
        <v>2</v>
      </c>
      <c r="I55" s="117" t="str">
        <f>VLOOKUP(D55,Настройки!$B$8:$I$192,6,FALSE)</f>
        <v>3</v>
      </c>
      <c r="J55" s="112">
        <f t="shared" ref="J55:J100" si="19">H55*I55</f>
        <v>6</v>
      </c>
      <c r="K55" s="41" t="str">
        <f>VLOOKUP(D55,Настройки!$B$8:$I$192,7,FALSE)</f>
        <v>Механизация работ или использованию ручных технических средств.</v>
      </c>
      <c r="L55" s="117" t="str">
        <f>VLOOKUP(D55,Настройки!$B$8:$I$192,8,FALSE)</f>
        <v>2</v>
      </c>
      <c r="M55" s="117" t="str">
        <f>VLOOKUP(D55,Настройки!$B$8:$J$192,9,FALSE)</f>
        <v>3</v>
      </c>
      <c r="N55" s="112">
        <f t="shared" ref="N55:N100" si="20">M55*L55</f>
        <v>6</v>
      </c>
      <c r="Z55" s="37"/>
    </row>
    <row r="56" spans="1:26" ht="86.25" customHeight="1" x14ac:dyDescent="0.2">
      <c r="A56" s="33" t="e">
        <f t="shared" si="2"/>
        <v>#REF!</v>
      </c>
      <c r="B56" s="42"/>
      <c r="C56" s="44"/>
      <c r="D56" s="29" t="s">
        <v>127</v>
      </c>
      <c r="E56" s="40">
        <f>VLOOKUP(D56,Настройки!$B$8:$C$192,2,FALSE)</f>
        <v>1003</v>
      </c>
      <c r="F56" s="31" t="str">
        <f>VLOOKUP(D56,Настройки!$B$8:$I$192,3,FALSE)</f>
        <v>Возникновение заболеваний опорно-двигательного аппарата</v>
      </c>
      <c r="G56" s="32" t="str">
        <f>VLOOKUP(D56,Настройки!$B$8:$I$192,4,FALSE)</f>
        <v>Введение рационального режима труда и отдыха</v>
      </c>
      <c r="H56" s="116" t="str">
        <f>VLOOKUP(D56,Настройки!$B$8:$I$192,5,FALSE)</f>
        <v>2</v>
      </c>
      <c r="I56" s="117" t="str">
        <f>VLOOKUP(D56,Настройки!$B$8:$I$192,6,FALSE)</f>
        <v>3</v>
      </c>
      <c r="J56" s="112">
        <f t="shared" si="19"/>
        <v>6</v>
      </c>
      <c r="K56" s="41" t="str">
        <f>VLOOKUP(D56,Настройки!$B$8:$I$192,7,FALSE)</f>
        <v>Правильная организация рабочего места. Обеспечение  внутрисменных  перерывов  для  отдыха  работников</v>
      </c>
      <c r="L56" s="117" t="str">
        <f>VLOOKUP(D56,Настройки!$B$8:$I$192,8,FALSE)</f>
        <v>1</v>
      </c>
      <c r="M56" s="117" t="str">
        <f>VLOOKUP(D56,Настройки!$B$8:$J$192,9,FALSE)</f>
        <v>3</v>
      </c>
      <c r="N56" s="112">
        <f t="shared" si="20"/>
        <v>3</v>
      </c>
      <c r="Z56" s="37"/>
    </row>
    <row r="57" spans="1:26" ht="86.25" customHeight="1" x14ac:dyDescent="0.2">
      <c r="A57" s="33" t="e">
        <f t="shared" si="2"/>
        <v>#REF!</v>
      </c>
      <c r="B57" s="42"/>
      <c r="C57" s="44"/>
      <c r="D57" s="29" t="s">
        <v>128</v>
      </c>
      <c r="E57" s="40">
        <f>VLOOKUP(D57,Настройки!$B$8:$C$192,2,FALSE)</f>
        <v>1004</v>
      </c>
      <c r="F57" s="31" t="str">
        <f>VLOOKUP(D57,Настройки!$B$8:$I$192,3,FALSE)</f>
        <v>Возникновение заболеваний опорно-двигательного аппарата</v>
      </c>
      <c r="G57" s="32" t="str">
        <f>VLOOKUP(D57,Настройки!$B$8:$I$192,4,FALSE)</f>
        <v>Соблюдение правил внутреннего распорядка. Проведение инструктажа по охране труда</v>
      </c>
      <c r="H57" s="116" t="str">
        <f>VLOOKUP(D57,Настройки!$B$8:$I$192,5,FALSE)</f>
        <v>2</v>
      </c>
      <c r="I57" s="117" t="str">
        <f>VLOOKUP(D57,Настройки!$B$8:$I$192,6,FALSE)</f>
        <v>3</v>
      </c>
      <c r="J57" s="112">
        <f t="shared" si="19"/>
        <v>6</v>
      </c>
      <c r="K57" s="41" t="str">
        <f>VLOOKUP(D57,Настройки!$B$8:$I$192,7,FALSE)</f>
        <v>Правильная организация рабочего места. Установить режимы труда и отдыха с четкой регламентацией перерывов.</v>
      </c>
      <c r="L57" s="117" t="str">
        <f>VLOOKUP(D57,Настройки!$B$8:$I$192,8,FALSE)</f>
        <v>1</v>
      </c>
      <c r="M57" s="117" t="str">
        <f>VLOOKUP(D57,Настройки!$B$8:$J$192,9,FALSE)</f>
        <v>3</v>
      </c>
      <c r="N57" s="112">
        <f t="shared" si="20"/>
        <v>3</v>
      </c>
      <c r="Z57" s="37"/>
    </row>
    <row r="58" spans="1:26" ht="86.25" customHeight="1" x14ac:dyDescent="0.2">
      <c r="A58" s="33" t="e">
        <f t="shared" si="2"/>
        <v>#REF!</v>
      </c>
      <c r="B58" s="42"/>
      <c r="C58" s="44"/>
      <c r="D58" s="29" t="s">
        <v>132</v>
      </c>
      <c r="E58" s="40">
        <f>VLOOKUP(D58,Настройки!$B$8:$C$192,2,FALSE)</f>
        <v>1008</v>
      </c>
      <c r="F58" s="31" t="str">
        <f>VLOOKUP(D58,Настройки!$B$8:$I$192,3,FALSE)</f>
        <v>Повышенное утомление</v>
      </c>
      <c r="G58" s="32" t="str">
        <f>VLOOKUP(D58,Настройки!$B$8:$I$192,4,FALSE)</f>
        <v xml:space="preserve">Соблюдение регламентированных перерывов при работе с ПЭВМ. </v>
      </c>
      <c r="H58" s="116" t="str">
        <f>VLOOKUP(D58,Настройки!$B$8:$I$192,5,FALSE)</f>
        <v>2</v>
      </c>
      <c r="I58" s="117" t="str">
        <f>VLOOKUP(D58,Настройки!$B$8:$I$192,6,FALSE)</f>
        <v>3</v>
      </c>
      <c r="J58" s="112">
        <f t="shared" si="19"/>
        <v>6</v>
      </c>
      <c r="K58" s="41" t="str">
        <f>VLOOKUP(D58,Настройки!$B$8:$I$192,7,FALSE)</f>
        <v xml:space="preserve"> Проведение гимнастики для глаз ( комплексы упражнений для глаз СанПиН 2.2.2/2.4.1340-03 (прил. 8) </v>
      </c>
      <c r="L58" s="117" t="str">
        <f>VLOOKUP(D58,Настройки!$B$8:$I$192,8,FALSE)</f>
        <v>1</v>
      </c>
      <c r="M58" s="117" t="str">
        <f>VLOOKUP(D58,Настройки!$B$8:$J$192,9,FALSE)</f>
        <v>3</v>
      </c>
      <c r="N58" s="112">
        <f t="shared" si="20"/>
        <v>3</v>
      </c>
      <c r="Z58" s="37"/>
    </row>
    <row r="59" spans="1:26" ht="86.25" customHeight="1" x14ac:dyDescent="0.2">
      <c r="A59" s="33" t="e">
        <f t="shared" si="2"/>
        <v>#REF!</v>
      </c>
      <c r="B59" s="42"/>
      <c r="C59" s="44"/>
      <c r="D59" s="29" t="s">
        <v>144</v>
      </c>
      <c r="E59" s="40">
        <f>VLOOKUP(D59,Настройки!$B$8:$C$192,2,FALSE)</f>
        <v>1406</v>
      </c>
      <c r="F59" s="31" t="str">
        <f>VLOOKUP(D59,Настройки!$B$8:$I$192,3,FALSE)</f>
        <v>Переутомления, стресс</v>
      </c>
      <c r="G59" s="32" t="str">
        <f>VLOOKUP(D59,Настройки!$B$8:$I$192,4,FALSE)</f>
        <v>Помещения, где размещаются рабочие места с ПЭВМ, оборудованы защитным заземлением (занулением)</v>
      </c>
      <c r="H59" s="116" t="str">
        <f>VLOOKUP(D59,Настройки!$B$8:$I$192,5,FALSE)</f>
        <v>2</v>
      </c>
      <c r="I59" s="117" t="str">
        <f>VLOOKUP(D59,Настройки!$B$8:$I$192,6,FALSE)</f>
        <v>3</v>
      </c>
      <c r="J59" s="112">
        <f t="shared" ref="J59" si="21">H59*I59</f>
        <v>6</v>
      </c>
      <c r="K59" s="41" t="str">
        <f>VLOOKUP(D59,Настройки!$B$8:$I$192,7,FALSE)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59" s="117" t="str">
        <f>VLOOKUP(D59,Настройки!$B$8:$I$192,8,FALSE)</f>
        <v>1</v>
      </c>
      <c r="M59" s="117" t="str">
        <f>VLOOKUP(D59,Настройки!$B$8:$J$192,9,FALSE)</f>
        <v>3</v>
      </c>
      <c r="N59" s="112">
        <f t="shared" ref="N59" si="22">M59*L59</f>
        <v>3</v>
      </c>
      <c r="Z59" s="37"/>
    </row>
    <row r="60" spans="1:26" ht="86.25" customHeight="1" x14ac:dyDescent="0.2">
      <c r="A60" s="33" t="e">
        <f t="shared" si="2"/>
        <v>#REF!</v>
      </c>
      <c r="B60" s="42"/>
      <c r="C60" s="44"/>
      <c r="D60" s="29" t="s">
        <v>117</v>
      </c>
      <c r="E60" s="40" t="str">
        <f>VLOOKUP(D60,Настройки!$B$8:$C$192,2,FALSE)</f>
        <v>0802</v>
      </c>
      <c r="F60" s="31" t="str">
        <f>VLOOKUP(D60,Настройки!$B$8:$I$192,3,FALSE)</f>
        <v>Аллергия, профессиональные заболевания</v>
      </c>
      <c r="G60" s="32" t="str">
        <f>VLOOKUP(D60,Настройки!$B$8:$I$192,4,FALSE)</f>
        <v xml:space="preserve">Проведения инструктажа по охране труда, уборка помещений </v>
      </c>
      <c r="H60" s="116" t="str">
        <f>VLOOKUP(D60,Настройки!$B$8:$I$192,5,FALSE)</f>
        <v>2</v>
      </c>
      <c r="I60" s="117" t="str">
        <f>VLOOKUP(D60,Настройки!$B$8:$I$192,6,FALSE)</f>
        <v>2</v>
      </c>
      <c r="J60" s="112">
        <f t="shared" si="19"/>
        <v>4</v>
      </c>
      <c r="K60" s="41" t="str">
        <f>VLOOKUP(D60,Настройки!$B$8:$I$192,7,FALSE)</f>
        <v xml:space="preserve"> Поддерживание существующих мер управления</v>
      </c>
      <c r="L60" s="117" t="str">
        <f>VLOOKUP(D60,Настройки!$B$8:$I$192,8,FALSE)</f>
        <v>2</v>
      </c>
      <c r="M60" s="117" t="str">
        <f>VLOOKUP(D60,Настройки!$B$8:$J$192,9,FALSE)</f>
        <v>2</v>
      </c>
      <c r="N60" s="112">
        <f t="shared" si="20"/>
        <v>4</v>
      </c>
      <c r="Z60" s="37"/>
    </row>
    <row r="61" spans="1:26" ht="86.25" customHeight="1" x14ac:dyDescent="0.2">
      <c r="A61" s="33" t="e">
        <f t="shared" si="2"/>
        <v>#REF!</v>
      </c>
      <c r="B61" s="42"/>
      <c r="C61" s="44"/>
      <c r="D61" s="29" t="s">
        <v>175</v>
      </c>
      <c r="E61" s="40">
        <f>VLOOKUP(D61,Настройки!$B$8:$C$192,2,FALSE)</f>
        <v>2201</v>
      </c>
      <c r="F61" s="31" t="str">
        <f>VLOOKUP(D61,Настройки!$B$8:$I$192,3,FALSE)</f>
        <v>Отравление продуктами горения в результате возникновения пожара, смерть</v>
      </c>
      <c r="G61" s="32" t="str">
        <f>VLOOKUP(D61,Настройки!$B$8:$I$192,4,FALSE)</f>
        <v xml:space="preserve">Наличие систем оповещения, автоматического пожаротушения, первичных средств пожаротушения </v>
      </c>
      <c r="H61" s="116" t="str">
        <f>VLOOKUP(D61,Настройки!$B$8:$I$192,5,FALSE)</f>
        <v>2</v>
      </c>
      <c r="I61" s="117" t="str">
        <f>VLOOKUP(D61,Настройки!$B$8:$I$192,6,FALSE)</f>
        <v>5</v>
      </c>
      <c r="J61" s="112">
        <f t="shared" si="19"/>
        <v>10</v>
      </c>
      <c r="K61" s="41" t="str">
        <f>VLOOKUP(D61,Настройки!$B$8:$I$192,7,FALSE)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61" s="117" t="str">
        <f>VLOOKUP(D61,Настройки!$B$8:$I$192,8,FALSE)</f>
        <v>1</v>
      </c>
      <c r="M61" s="117" t="str">
        <f>VLOOKUP(D61,Настройки!$B$8:$J$192,9,FALSE)</f>
        <v>5</v>
      </c>
      <c r="N61" s="112">
        <f t="shared" si="20"/>
        <v>5</v>
      </c>
      <c r="Z61" s="37"/>
    </row>
    <row r="62" spans="1:26" ht="86.25" customHeight="1" x14ac:dyDescent="0.2">
      <c r="A62" s="33" t="e">
        <f t="shared" si="2"/>
        <v>#REF!</v>
      </c>
      <c r="B62" s="42"/>
      <c r="C62" s="44"/>
      <c r="D62" s="29" t="s">
        <v>177</v>
      </c>
      <c r="E62" s="40">
        <f>VLOOKUP(D62,Настройки!$B$8:$C$192,2,FALSE)</f>
        <v>2203</v>
      </c>
      <c r="F62" s="31" t="str">
        <f>VLOOKUP(D62,Настройки!$B$8:$I$192,3,FALSE)</f>
        <v>Ожог, получение увечий</v>
      </c>
      <c r="G62" s="32" t="str">
        <f>VLOOKUP(D62,Настройки!$B$8:$I$192,4,FALSE)</f>
        <v xml:space="preserve">Наличие систем оповещения, автоматического пожаротушения, первичных средств пожаротушения </v>
      </c>
      <c r="H62" s="116" t="str">
        <f>VLOOKUP(D62,Настройки!$B$8:$I$192,5,FALSE)</f>
        <v>2</v>
      </c>
      <c r="I62" s="117" t="str">
        <f>VLOOKUP(D62,Настройки!$B$8:$I$192,6,FALSE)</f>
        <v>5</v>
      </c>
      <c r="J62" s="112">
        <f>H62*I62</f>
        <v>10</v>
      </c>
      <c r="K62" s="41" t="str">
        <f>VLOOKUP(D62,Настройки!$B$8:$I$192,7,FALSE)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62" s="117" t="str">
        <f>VLOOKUP(D62,Настройки!$B$8:$I$192,8,FALSE)</f>
        <v>1</v>
      </c>
      <c r="M62" s="117" t="str">
        <f>VLOOKUP(D62,Настройки!$B$8:$J$192,9,FALSE)</f>
        <v>5</v>
      </c>
      <c r="N62" s="112">
        <f>M62*L62</f>
        <v>5</v>
      </c>
      <c r="Z62" s="37"/>
    </row>
    <row r="63" spans="1:26" ht="86.25" customHeight="1" x14ac:dyDescent="0.2">
      <c r="A63" s="33" t="e">
        <f>A49+1</f>
        <v>#REF!</v>
      </c>
      <c r="B63" s="42" t="s">
        <v>489</v>
      </c>
      <c r="C63" s="44" t="s">
        <v>485</v>
      </c>
      <c r="D63" s="29" t="s">
        <v>79</v>
      </c>
      <c r="E63" s="40" t="str">
        <f>VLOOKUP(D63,Настройки!$B$8:$C$192,2,FALSE)</f>
        <v>0202</v>
      </c>
      <c r="F63" s="31" t="str">
        <f>VLOOKUP(D63,Настройки!$B$8:$I$192,3,FALSE)</f>
        <v>Возможность травмирования</v>
      </c>
      <c r="G63" s="32" t="str">
        <f>VLOOKUP(D63,Настройки!$B$8:$I$192,4,FALSE)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63" s="116" t="str">
        <f>VLOOKUP(D63,Настройки!$B$8:$I$192,5,FALSE)</f>
        <v>2</v>
      </c>
      <c r="I63" s="117" t="str">
        <f>VLOOKUP(D63,Настройки!$B$8:$I$192,6,FALSE)</f>
        <v>3</v>
      </c>
      <c r="J63" s="112">
        <f t="shared" ref="J63:J73" si="23">H63*I63</f>
        <v>6</v>
      </c>
      <c r="K63" s="41" t="str">
        <f>VLOOKUP(D63,Настройки!$B$8:$I$192,7,FALSE)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63" s="117" t="str">
        <f>VLOOKUP(D63,Настройки!$B$8:$I$192,8,FALSE)</f>
        <v>2</v>
      </c>
      <c r="M63" s="117" t="str">
        <f>VLOOKUP(D63,Настройки!$B$8:$J$192,9,FALSE)</f>
        <v>3</v>
      </c>
      <c r="N63" s="112">
        <f t="shared" ref="N63:N73" si="24">M63*L63</f>
        <v>6</v>
      </c>
      <c r="Z63" s="37"/>
    </row>
    <row r="64" spans="1:26" ht="86.25" customHeight="1" x14ac:dyDescent="0.2">
      <c r="A64" s="33" t="e">
        <f>#REF!+1</f>
        <v>#REF!</v>
      </c>
      <c r="B64" s="42"/>
      <c r="C64" s="44"/>
      <c r="D64" s="29" t="s">
        <v>374</v>
      </c>
      <c r="E64" s="40" t="str">
        <f>VLOOKUP(D64,Настройки!$B$8:$C$192,2,FALSE)</f>
        <v>0102</v>
      </c>
      <c r="F64" s="31" t="str">
        <f>VLOOKUP(D64,Настройки!$B$8:$I$192,3,FALSE)</f>
        <v>Возможность травмирования, переломы</v>
      </c>
      <c r="G64" s="32" t="str">
        <f>VLOOKUP(D64,Настройки!$B$8:$I$192,4,FALSE)</f>
        <v>Проведение инструктажа по охране труда</v>
      </c>
      <c r="H64" s="116" t="str">
        <f>VLOOKUP(D64,Настройки!$B$8:$I$192,5,FALSE)</f>
        <v>2</v>
      </c>
      <c r="I64" s="117" t="str">
        <f>VLOOKUP(D64,Настройки!$B$8:$I$192,6,FALSE)</f>
        <v>3</v>
      </c>
      <c r="J64" s="112">
        <f t="shared" si="23"/>
        <v>6</v>
      </c>
      <c r="K64" s="41" t="str">
        <f>VLOOKUP(D64,Настройки!$B$8:$I$192,7,FALSE)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64" s="117" t="str">
        <f>VLOOKUP(D64,Настройки!$B$8:$I$192,8,FALSE)</f>
        <v>1</v>
      </c>
      <c r="M64" s="117" t="str">
        <f>VLOOKUP(D64,Настройки!$B$8:$J$192,9,FALSE)</f>
        <v>3</v>
      </c>
      <c r="N64" s="112">
        <f t="shared" si="24"/>
        <v>3</v>
      </c>
      <c r="Z64" s="37"/>
    </row>
    <row r="65" spans="1:26" ht="86.25" customHeight="1" x14ac:dyDescent="0.2">
      <c r="A65" s="33" t="e">
        <f t="shared" si="2"/>
        <v>#REF!</v>
      </c>
      <c r="B65" s="42"/>
      <c r="C65" s="44"/>
      <c r="D65" s="29" t="s">
        <v>68</v>
      </c>
      <c r="E65" s="40" t="str">
        <f>VLOOKUP(D65,Настройки!$B$8:$C$192,2,FALSE)</f>
        <v>0124</v>
      </c>
      <c r="F65" s="31" t="str">
        <f>VLOOKUP(D65,Настройки!$B$8:$I$192,3,FALSE)</f>
        <v>Возможность травмирования</v>
      </c>
      <c r="G65" s="32" t="str">
        <f>VLOOKUP(D65,Настройки!$B$8:$I$192,4,FALSE)</f>
        <v>Проведение инструктажа по охране труда</v>
      </c>
      <c r="H65" s="116" t="str">
        <f>VLOOKUP(D65,Настройки!$B$8:$I$192,5,FALSE)</f>
        <v>2</v>
      </c>
      <c r="I65" s="117" t="str">
        <f>VLOOKUP(D65,Настройки!$B$8:$I$192,6,FALSE)</f>
        <v>3</v>
      </c>
      <c r="J65" s="112">
        <f t="shared" si="23"/>
        <v>6</v>
      </c>
      <c r="K65" s="41" t="str">
        <f>VLOOKUP(D65,Настройки!$B$8:$I$192,7,FALSE)</f>
        <v>Поддерживание существующих мер управления</v>
      </c>
      <c r="L65" s="117" t="str">
        <f>VLOOKUP(D65,Настройки!$B$8:$I$192,8,FALSE)</f>
        <v>2</v>
      </c>
      <c r="M65" s="117" t="str">
        <f>VLOOKUP(D65,Настройки!$B$8:$J$192,9,FALSE)</f>
        <v>3</v>
      </c>
      <c r="N65" s="112">
        <f t="shared" si="24"/>
        <v>6</v>
      </c>
      <c r="Z65" s="37"/>
    </row>
    <row r="66" spans="1:26" ht="86.25" customHeight="1" x14ac:dyDescent="0.2">
      <c r="A66" s="33" t="e">
        <f t="shared" si="2"/>
        <v>#REF!</v>
      </c>
      <c r="B66" s="42"/>
      <c r="C66" s="44"/>
      <c r="D66" s="29" t="s">
        <v>373</v>
      </c>
      <c r="E66" s="40">
        <f>VLOOKUP(D66,Настройки!$B$8:$C$192,2,FALSE)</f>
        <v>1001</v>
      </c>
      <c r="F66" s="31" t="str">
        <f>VLOOKUP(D66,Настройки!$B$8:$I$192,3,FALSE)</f>
        <v>Возникновение заболеваний опорно-двигательного аппарата</v>
      </c>
      <c r="G66" s="32" t="str">
        <f>VLOOKUP(D66,Настройки!$B$8:$I$192,4,FALSE)</f>
        <v xml:space="preserve">Проведение инструктажа по охране труда. </v>
      </c>
      <c r="H66" s="116" t="str">
        <f>VLOOKUP(D66,Настройки!$B$8:$I$192,5,FALSE)</f>
        <v>2</v>
      </c>
      <c r="I66" s="117" t="str">
        <f>VLOOKUP(D66,Настройки!$B$8:$I$192,6,FALSE)</f>
        <v>3</v>
      </c>
      <c r="J66" s="112">
        <f t="shared" si="23"/>
        <v>6</v>
      </c>
      <c r="K66" s="41" t="str">
        <f>VLOOKUP(D66,Настройки!$B$8:$I$192,7,FALSE)</f>
        <v>Механизация работ или использованию ручных технических средств.</v>
      </c>
      <c r="L66" s="117" t="str">
        <f>VLOOKUP(D66,Настройки!$B$8:$I$192,8,FALSE)</f>
        <v>2</v>
      </c>
      <c r="M66" s="117" t="str">
        <f>VLOOKUP(D66,Настройки!$B$8:$J$192,9,FALSE)</f>
        <v>3</v>
      </c>
      <c r="N66" s="112">
        <f t="shared" si="24"/>
        <v>6</v>
      </c>
      <c r="Z66" s="37"/>
    </row>
    <row r="67" spans="1:26" ht="86.25" customHeight="1" x14ac:dyDescent="0.2">
      <c r="A67" s="33" t="e">
        <f t="shared" si="2"/>
        <v>#REF!</v>
      </c>
      <c r="B67" s="42"/>
      <c r="C67" s="44"/>
      <c r="D67" s="29" t="s">
        <v>127</v>
      </c>
      <c r="E67" s="40">
        <f>VLOOKUP(D67,Настройки!$B$8:$C$192,2,FALSE)</f>
        <v>1003</v>
      </c>
      <c r="F67" s="31" t="str">
        <f>VLOOKUP(D67,Настройки!$B$8:$I$192,3,FALSE)</f>
        <v>Возникновение заболеваний опорно-двигательного аппарата</v>
      </c>
      <c r="G67" s="32" t="str">
        <f>VLOOKUP(D67,Настройки!$B$8:$I$192,4,FALSE)</f>
        <v>Введение рационального режима труда и отдыха</v>
      </c>
      <c r="H67" s="116" t="str">
        <f>VLOOKUP(D67,Настройки!$B$8:$I$192,5,FALSE)</f>
        <v>2</v>
      </c>
      <c r="I67" s="117" t="str">
        <f>VLOOKUP(D67,Настройки!$B$8:$I$192,6,FALSE)</f>
        <v>3</v>
      </c>
      <c r="J67" s="112">
        <f t="shared" si="23"/>
        <v>6</v>
      </c>
      <c r="K67" s="41" t="str">
        <f>VLOOKUP(D67,Настройки!$B$8:$I$192,7,FALSE)</f>
        <v>Правильная организация рабочего места. Обеспечение  внутрисменных  перерывов  для  отдыха  работников</v>
      </c>
      <c r="L67" s="117" t="str">
        <f>VLOOKUP(D67,Настройки!$B$8:$I$192,8,FALSE)</f>
        <v>1</v>
      </c>
      <c r="M67" s="117" t="str">
        <f>VLOOKUP(D67,Настройки!$B$8:$J$192,9,FALSE)</f>
        <v>3</v>
      </c>
      <c r="N67" s="112">
        <f t="shared" si="24"/>
        <v>3</v>
      </c>
      <c r="Z67" s="37"/>
    </row>
    <row r="68" spans="1:26" ht="86.25" customHeight="1" x14ac:dyDescent="0.2">
      <c r="A68" s="33" t="e">
        <f t="shared" si="2"/>
        <v>#REF!</v>
      </c>
      <c r="B68" s="42"/>
      <c r="C68" s="44"/>
      <c r="D68" s="29" t="s">
        <v>128</v>
      </c>
      <c r="E68" s="40">
        <f>VLOOKUP(D68,Настройки!$B$8:$C$192,2,FALSE)</f>
        <v>1004</v>
      </c>
      <c r="F68" s="31" t="str">
        <f>VLOOKUP(D68,Настройки!$B$8:$I$192,3,FALSE)</f>
        <v>Возникновение заболеваний опорно-двигательного аппарата</v>
      </c>
      <c r="G68" s="32" t="str">
        <f>VLOOKUP(D68,Настройки!$B$8:$I$192,4,FALSE)</f>
        <v>Соблюдение правил внутреннего распорядка. Проведение инструктажа по охране труда</v>
      </c>
      <c r="H68" s="116" t="str">
        <f>VLOOKUP(D68,Настройки!$B$8:$I$192,5,FALSE)</f>
        <v>2</v>
      </c>
      <c r="I68" s="117" t="str">
        <f>VLOOKUP(D68,Настройки!$B$8:$I$192,6,FALSE)</f>
        <v>3</v>
      </c>
      <c r="J68" s="112">
        <f t="shared" si="23"/>
        <v>6</v>
      </c>
      <c r="K68" s="41" t="str">
        <f>VLOOKUP(D68,Настройки!$B$8:$I$192,7,FALSE)</f>
        <v>Правильная организация рабочего места. Установить режимы труда и отдыха с четкой регламентацией перерывов.</v>
      </c>
      <c r="L68" s="117" t="str">
        <f>VLOOKUP(D68,Настройки!$B$8:$I$192,8,FALSE)</f>
        <v>1</v>
      </c>
      <c r="M68" s="117" t="str">
        <f>VLOOKUP(D68,Настройки!$B$8:$J$192,9,FALSE)</f>
        <v>3</v>
      </c>
      <c r="N68" s="112">
        <f t="shared" si="24"/>
        <v>3</v>
      </c>
      <c r="Z68" s="37"/>
    </row>
    <row r="69" spans="1:26" ht="86.25" customHeight="1" x14ac:dyDescent="0.2">
      <c r="A69" s="33" t="e">
        <f t="shared" si="2"/>
        <v>#REF!</v>
      </c>
      <c r="B69" s="42"/>
      <c r="C69" s="44"/>
      <c r="D69" s="29" t="s">
        <v>132</v>
      </c>
      <c r="E69" s="40">
        <f>VLOOKUP(D69,Настройки!$B$8:$C$192,2,FALSE)</f>
        <v>1008</v>
      </c>
      <c r="F69" s="31" t="str">
        <f>VLOOKUP(D69,Настройки!$B$8:$I$192,3,FALSE)</f>
        <v>Повышенное утомление</v>
      </c>
      <c r="G69" s="32" t="str">
        <f>VLOOKUP(D69,Настройки!$B$8:$I$192,4,FALSE)</f>
        <v xml:space="preserve">Соблюдение регламентированных перерывов при работе с ПЭВМ. </v>
      </c>
      <c r="H69" s="116" t="str">
        <f>VLOOKUP(D69,Настройки!$B$8:$I$192,5,FALSE)</f>
        <v>2</v>
      </c>
      <c r="I69" s="117" t="str">
        <f>VLOOKUP(D69,Настройки!$B$8:$I$192,6,FALSE)</f>
        <v>3</v>
      </c>
      <c r="J69" s="112">
        <f t="shared" si="23"/>
        <v>6</v>
      </c>
      <c r="K69" s="41" t="str">
        <f>VLOOKUP(D69,Настройки!$B$8:$I$192,7,FALSE)</f>
        <v xml:space="preserve"> Проведение гимнастики для глаз ( комплексы упражнений для глаз СанПиН 2.2.2/2.4.1340-03 (прил. 8) </v>
      </c>
      <c r="L69" s="117" t="str">
        <f>VLOOKUP(D69,Настройки!$B$8:$I$192,8,FALSE)</f>
        <v>1</v>
      </c>
      <c r="M69" s="117" t="str">
        <f>VLOOKUP(D69,Настройки!$B$8:$J$192,9,FALSE)</f>
        <v>3</v>
      </c>
      <c r="N69" s="112">
        <f t="shared" si="24"/>
        <v>3</v>
      </c>
      <c r="Z69" s="37"/>
    </row>
    <row r="70" spans="1:26" ht="86.25" customHeight="1" x14ac:dyDescent="0.2">
      <c r="A70" s="33" t="e">
        <f t="shared" si="2"/>
        <v>#REF!</v>
      </c>
      <c r="B70" s="42"/>
      <c r="C70" s="44"/>
      <c r="D70" s="29" t="s">
        <v>144</v>
      </c>
      <c r="E70" s="40">
        <f>VLOOKUP(D70,Настройки!$B$8:$C$192,2,FALSE)</f>
        <v>1406</v>
      </c>
      <c r="F70" s="31" t="str">
        <f>VLOOKUP(D70,Настройки!$B$8:$I$192,3,FALSE)</f>
        <v>Переутомления, стресс</v>
      </c>
      <c r="G70" s="32" t="str">
        <f>VLOOKUP(D70,Настройки!$B$8:$I$192,4,FALSE)</f>
        <v>Помещения, где размещаются рабочие места с ПЭВМ, оборудованы защитным заземлением (занулением)</v>
      </c>
      <c r="H70" s="116" t="str">
        <f>VLOOKUP(D70,Настройки!$B$8:$I$192,5,FALSE)</f>
        <v>2</v>
      </c>
      <c r="I70" s="117" t="str">
        <f>VLOOKUP(D70,Настройки!$B$8:$I$192,6,FALSE)</f>
        <v>3</v>
      </c>
      <c r="J70" s="112">
        <f t="shared" si="23"/>
        <v>6</v>
      </c>
      <c r="K70" s="41" t="str">
        <f>VLOOKUP(D70,Настройки!$B$8:$I$192,7,FALSE)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70" s="117" t="str">
        <f>VLOOKUP(D70,Настройки!$B$8:$I$192,8,FALSE)</f>
        <v>1</v>
      </c>
      <c r="M70" s="117" t="str">
        <f>VLOOKUP(D70,Настройки!$B$8:$J$192,9,FALSE)</f>
        <v>3</v>
      </c>
      <c r="N70" s="112">
        <f t="shared" si="24"/>
        <v>3</v>
      </c>
      <c r="Z70" s="37"/>
    </row>
    <row r="71" spans="1:26" ht="86.25" customHeight="1" x14ac:dyDescent="0.2">
      <c r="A71" s="33" t="e">
        <f t="shared" si="2"/>
        <v>#REF!</v>
      </c>
      <c r="B71" s="42"/>
      <c r="C71" s="44"/>
      <c r="D71" s="29" t="s">
        <v>117</v>
      </c>
      <c r="E71" s="40" t="str">
        <f>VLOOKUP(D71,Настройки!$B$8:$C$192,2,FALSE)</f>
        <v>0802</v>
      </c>
      <c r="F71" s="31" t="str">
        <f>VLOOKUP(D71,Настройки!$B$8:$I$192,3,FALSE)</f>
        <v>Аллергия, профессиональные заболевания</v>
      </c>
      <c r="G71" s="32" t="str">
        <f>VLOOKUP(D71,Настройки!$B$8:$I$192,4,FALSE)</f>
        <v xml:space="preserve">Проведения инструктажа по охране труда, уборка помещений </v>
      </c>
      <c r="H71" s="116" t="str">
        <f>VLOOKUP(D71,Настройки!$B$8:$I$192,5,FALSE)</f>
        <v>2</v>
      </c>
      <c r="I71" s="117" t="str">
        <f>VLOOKUP(D71,Настройки!$B$8:$I$192,6,FALSE)</f>
        <v>2</v>
      </c>
      <c r="J71" s="112">
        <f t="shared" si="23"/>
        <v>4</v>
      </c>
      <c r="K71" s="41" t="str">
        <f>VLOOKUP(D71,Настройки!$B$8:$I$192,7,FALSE)</f>
        <v xml:space="preserve"> Поддерживание существующих мер управления</v>
      </c>
      <c r="L71" s="117" t="str">
        <f>VLOOKUP(D71,Настройки!$B$8:$I$192,8,FALSE)</f>
        <v>2</v>
      </c>
      <c r="M71" s="117" t="str">
        <f>VLOOKUP(D71,Настройки!$B$8:$J$192,9,FALSE)</f>
        <v>2</v>
      </c>
      <c r="N71" s="112">
        <f t="shared" si="24"/>
        <v>4</v>
      </c>
      <c r="Z71" s="37"/>
    </row>
    <row r="72" spans="1:26" ht="86.25" customHeight="1" x14ac:dyDescent="0.2">
      <c r="A72" s="33" t="e">
        <f t="shared" si="2"/>
        <v>#REF!</v>
      </c>
      <c r="B72" s="42"/>
      <c r="C72" s="44"/>
      <c r="D72" s="29" t="s">
        <v>175</v>
      </c>
      <c r="E72" s="40">
        <f>VLOOKUP(D72,Настройки!$B$8:$C$192,2,FALSE)</f>
        <v>2201</v>
      </c>
      <c r="F72" s="31" t="str">
        <f>VLOOKUP(D72,Настройки!$B$8:$I$192,3,FALSE)</f>
        <v>Отравление продуктами горения в результате возникновения пожара, смерть</v>
      </c>
      <c r="G72" s="32" t="str">
        <f>VLOOKUP(D72,Настройки!$B$8:$I$192,4,FALSE)</f>
        <v xml:space="preserve">Наличие систем оповещения, автоматического пожаротушения, первичных средств пожаротушения </v>
      </c>
      <c r="H72" s="116" t="str">
        <f>VLOOKUP(D72,Настройки!$B$8:$I$192,5,FALSE)</f>
        <v>2</v>
      </c>
      <c r="I72" s="117" t="str">
        <f>VLOOKUP(D72,Настройки!$B$8:$I$192,6,FALSE)</f>
        <v>5</v>
      </c>
      <c r="J72" s="112">
        <f t="shared" si="23"/>
        <v>10</v>
      </c>
      <c r="K72" s="41" t="str">
        <f>VLOOKUP(D72,Настройки!$B$8:$I$192,7,FALSE)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72" s="117" t="str">
        <f>VLOOKUP(D72,Настройки!$B$8:$I$192,8,FALSE)</f>
        <v>1</v>
      </c>
      <c r="M72" s="117" t="str">
        <f>VLOOKUP(D72,Настройки!$B$8:$J$192,9,FALSE)</f>
        <v>5</v>
      </c>
      <c r="N72" s="112">
        <f t="shared" si="24"/>
        <v>5</v>
      </c>
      <c r="Z72" s="37"/>
    </row>
    <row r="73" spans="1:26" ht="86.25" customHeight="1" x14ac:dyDescent="0.2">
      <c r="A73" s="33" t="e">
        <f t="shared" si="2"/>
        <v>#REF!</v>
      </c>
      <c r="B73" s="42"/>
      <c r="C73" s="44"/>
      <c r="D73" s="29" t="s">
        <v>177</v>
      </c>
      <c r="E73" s="40">
        <f>VLOOKUP(D73,Настройки!$B$8:$C$192,2,FALSE)</f>
        <v>2203</v>
      </c>
      <c r="F73" s="31" t="str">
        <f>VLOOKUP(D73,Настройки!$B$8:$I$192,3,FALSE)</f>
        <v>Ожог, получение увечий</v>
      </c>
      <c r="G73" s="32" t="str">
        <f>VLOOKUP(D73,Настройки!$B$8:$I$192,4,FALSE)</f>
        <v xml:space="preserve">Наличие систем оповещения, автоматического пожаротушения, первичных средств пожаротушения </v>
      </c>
      <c r="H73" s="116" t="str">
        <f>VLOOKUP(D73,Настройки!$B$8:$I$192,5,FALSE)</f>
        <v>2</v>
      </c>
      <c r="I73" s="117" t="str">
        <f>VLOOKUP(D73,Настройки!$B$8:$I$192,6,FALSE)</f>
        <v>5</v>
      </c>
      <c r="J73" s="112">
        <f t="shared" si="23"/>
        <v>10</v>
      </c>
      <c r="K73" s="41" t="str">
        <f>VLOOKUP(D73,Настройки!$B$8:$I$192,7,FALSE)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73" s="117" t="str">
        <f>VLOOKUP(D73,Настройки!$B$8:$I$192,8,FALSE)</f>
        <v>1</v>
      </c>
      <c r="M73" s="117" t="str">
        <f>VLOOKUP(D73,Настройки!$B$8:$J$192,9,FALSE)</f>
        <v>5</v>
      </c>
      <c r="N73" s="112">
        <f t="shared" si="24"/>
        <v>5</v>
      </c>
      <c r="Z73" s="37"/>
    </row>
    <row r="74" spans="1:26" s="36" customFormat="1" ht="14.1" customHeight="1" x14ac:dyDescent="0.2">
      <c r="B74" s="180" t="s">
        <v>498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2"/>
      <c r="Z74" s="37"/>
    </row>
    <row r="75" spans="1:26" ht="86.25" customHeight="1" x14ac:dyDescent="0.2">
      <c r="A75" s="33" t="e">
        <f>A61+1</f>
        <v>#REF!</v>
      </c>
      <c r="B75" s="42" t="s">
        <v>487</v>
      </c>
      <c r="C75" s="44" t="s">
        <v>485</v>
      </c>
      <c r="D75" s="29" t="s">
        <v>131</v>
      </c>
      <c r="E75" s="40">
        <f>VLOOKUP(D75,Настройки!$B$8:$C$192,2,FALSE)</f>
        <v>1007</v>
      </c>
      <c r="F75" s="31" t="str">
        <f>VLOOKUP(D75,Настройки!$B$8:$I$192,3,FALSE)</f>
        <v>Значительные эмоциональные перегрузки, переутомление</v>
      </c>
      <c r="G75" s="32" t="str">
        <f>VLOOKUP(D75,Настройки!$B$8:$I$192,4,FALSE)</f>
        <v>Соблюдение регламентированных перерывов.</v>
      </c>
      <c r="H75" s="116" t="str">
        <f>VLOOKUP(D75,Настройки!$B$8:$I$192,5,FALSE)</f>
        <v>3</v>
      </c>
      <c r="I75" s="117" t="str">
        <f>VLOOKUP(D75,Настройки!$B$8:$I$192,6,FALSE)</f>
        <v>4</v>
      </c>
      <c r="J75" s="112">
        <f>H75*I75</f>
        <v>12</v>
      </c>
      <c r="K75" s="41" t="str">
        <f>VLOOKUP(D75,Настройки!$B$8:$I$192,7,FALSE)</f>
        <v>Соблюдение графика отпусков. Время на отдых и личные потребности устанавливается с учетом реального состояния условий труда.</v>
      </c>
      <c r="L75" s="117" t="str">
        <f>VLOOKUP(D75,Настройки!$B$8:$I$192,8,FALSE)</f>
        <v>2</v>
      </c>
      <c r="M75" s="117" t="str">
        <f>VLOOKUP(D75,Настройки!$B$8:$J$192,9,FALSE)</f>
        <v>3</v>
      </c>
      <c r="N75" s="112">
        <f>M75*L75</f>
        <v>6</v>
      </c>
      <c r="Z75" s="37"/>
    </row>
    <row r="76" spans="1:26" ht="86.25" customHeight="1" x14ac:dyDescent="0.2">
      <c r="A76" s="33" t="e">
        <f>A62+1</f>
        <v>#REF!</v>
      </c>
      <c r="B76" s="42"/>
      <c r="C76" s="44"/>
      <c r="D76" s="29" t="s">
        <v>79</v>
      </c>
      <c r="E76" s="40" t="str">
        <f>VLOOKUP(D76,Настройки!$B$8:$C$192,2,FALSE)</f>
        <v>0202</v>
      </c>
      <c r="F76" s="31" t="str">
        <f>VLOOKUP(D76,Настройки!$B$8:$I$192,3,FALSE)</f>
        <v>Возможность травмирования</v>
      </c>
      <c r="G76" s="32" t="str">
        <f>VLOOKUP(D76,Настройки!$B$8:$I$192,4,FALSE)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76" s="116" t="str">
        <f>VLOOKUP(D76,Настройки!$B$8:$I$192,5,FALSE)</f>
        <v>2</v>
      </c>
      <c r="I76" s="117" t="str">
        <f>VLOOKUP(D76,Настройки!$B$8:$I$192,6,FALSE)</f>
        <v>3</v>
      </c>
      <c r="J76" s="112">
        <f>H76*I76</f>
        <v>6</v>
      </c>
      <c r="K76" s="41" t="str">
        <f>VLOOKUP(D76,Настройки!$B$8:$I$192,7,FALSE)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76" s="117" t="str">
        <f>VLOOKUP(D76,Настройки!$B$8:$I$192,8,FALSE)</f>
        <v>2</v>
      </c>
      <c r="M76" s="117" t="str">
        <f>VLOOKUP(D76,Настройки!$B$8:$J$192,9,FALSE)</f>
        <v>3</v>
      </c>
      <c r="N76" s="112">
        <f>M76*L76</f>
        <v>6</v>
      </c>
      <c r="Z76" s="37"/>
    </row>
    <row r="77" spans="1:26" ht="86.25" customHeight="1" x14ac:dyDescent="0.2">
      <c r="A77" s="33" t="e">
        <f t="shared" si="2"/>
        <v>#REF!</v>
      </c>
      <c r="B77" s="42"/>
      <c r="C77" s="44"/>
      <c r="D77" s="29" t="s">
        <v>374</v>
      </c>
      <c r="E77" s="40" t="str">
        <f>VLOOKUP(D77,Настройки!$B$8:$C$192,2,FALSE)</f>
        <v>0102</v>
      </c>
      <c r="F77" s="31" t="str">
        <f>VLOOKUP(D77,Настройки!$B$8:$I$192,3,FALSE)</f>
        <v>Возможность травмирования, переломы</v>
      </c>
      <c r="G77" s="32" t="str">
        <f>VLOOKUP(D77,Настройки!$B$8:$I$192,4,FALSE)</f>
        <v>Проведение инструктажа по охране труда</v>
      </c>
      <c r="H77" s="116" t="str">
        <f>VLOOKUP(D77,Настройки!$B$8:$I$192,5,FALSE)</f>
        <v>2</v>
      </c>
      <c r="I77" s="117" t="str">
        <f>VLOOKUP(D77,Настройки!$B$8:$I$192,6,FALSE)</f>
        <v>3</v>
      </c>
      <c r="J77" s="112">
        <f>H77*I77</f>
        <v>6</v>
      </c>
      <c r="K77" s="41" t="str">
        <f>VLOOKUP(D77,Настройки!$B$8:$I$192,7,FALSE)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77" s="117" t="str">
        <f>VLOOKUP(D77,Настройки!$B$8:$I$192,8,FALSE)</f>
        <v>1</v>
      </c>
      <c r="M77" s="117" t="str">
        <f>VLOOKUP(D77,Настройки!$B$8:$J$192,9,FALSE)</f>
        <v>3</v>
      </c>
      <c r="N77" s="112">
        <f>M77*L77</f>
        <v>3</v>
      </c>
      <c r="Z77" s="37"/>
    </row>
    <row r="78" spans="1:26" ht="86.25" customHeight="1" x14ac:dyDescent="0.2">
      <c r="A78" s="33" t="e">
        <f t="shared" si="2"/>
        <v>#REF!</v>
      </c>
      <c r="B78" s="42"/>
      <c r="C78" s="44"/>
      <c r="D78" s="29" t="s">
        <v>68</v>
      </c>
      <c r="E78" s="40" t="str">
        <f>VLOOKUP(D78,Настройки!$B$8:$C$192,2,FALSE)</f>
        <v>0124</v>
      </c>
      <c r="F78" s="31" t="str">
        <f>VLOOKUP(D78,Настройки!$B$8:$I$192,3,FALSE)</f>
        <v>Возможность травмирования</v>
      </c>
      <c r="G78" s="32" t="str">
        <f>VLOOKUP(D78,Настройки!$B$8:$I$192,4,FALSE)</f>
        <v>Проведение инструктажа по охране труда</v>
      </c>
      <c r="H78" s="116" t="str">
        <f>VLOOKUP(D78,Настройки!$B$8:$I$192,5,FALSE)</f>
        <v>2</v>
      </c>
      <c r="I78" s="117" t="str">
        <f>VLOOKUP(D78,Настройки!$B$8:$I$192,6,FALSE)</f>
        <v>3</v>
      </c>
      <c r="J78" s="112">
        <f t="shared" ref="J78:J80" si="25">H78*I78</f>
        <v>6</v>
      </c>
      <c r="K78" s="41" t="str">
        <f>VLOOKUP(D78,Настройки!$B$8:$I$192,7,FALSE)</f>
        <v>Поддерживание существующих мер управления</v>
      </c>
      <c r="L78" s="117" t="str">
        <f>VLOOKUP(D78,Настройки!$B$8:$I$192,8,FALSE)</f>
        <v>2</v>
      </c>
      <c r="M78" s="117" t="str">
        <f>VLOOKUP(D78,Настройки!$B$8:$J$192,9,FALSE)</f>
        <v>3</v>
      </c>
      <c r="N78" s="112">
        <f t="shared" ref="N78:N80" si="26">M78*L78</f>
        <v>6</v>
      </c>
      <c r="Z78" s="37"/>
    </row>
    <row r="79" spans="1:26" ht="86.25" customHeight="1" x14ac:dyDescent="0.2">
      <c r="A79" s="33" t="e">
        <f t="shared" ref="A79:A165" si="27">A77+1</f>
        <v>#REF!</v>
      </c>
      <c r="B79" s="42"/>
      <c r="C79" s="44"/>
      <c r="D79" s="29" t="s">
        <v>373</v>
      </c>
      <c r="E79" s="40">
        <f>VLOOKUP(D79,Настройки!$B$8:$C$192,2,FALSE)</f>
        <v>1001</v>
      </c>
      <c r="F79" s="31" t="str">
        <f>VLOOKUP(D79,Настройки!$B$8:$I$192,3,FALSE)</f>
        <v>Возникновение заболеваний опорно-двигательного аппарата</v>
      </c>
      <c r="G79" s="32" t="str">
        <f>VLOOKUP(D79,Настройки!$B$8:$I$192,4,FALSE)</f>
        <v xml:space="preserve">Проведение инструктажа по охране труда. </v>
      </c>
      <c r="H79" s="116" t="str">
        <f>VLOOKUP(D79,Настройки!$B$8:$I$192,5,FALSE)</f>
        <v>2</v>
      </c>
      <c r="I79" s="117" t="str">
        <f>VLOOKUP(D79,Настройки!$B$8:$I$192,6,FALSE)</f>
        <v>3</v>
      </c>
      <c r="J79" s="112">
        <f t="shared" si="25"/>
        <v>6</v>
      </c>
      <c r="K79" s="41" t="str">
        <f>VLOOKUP(D79,Настройки!$B$8:$I$192,7,FALSE)</f>
        <v>Механизация работ или использованию ручных технических средств.</v>
      </c>
      <c r="L79" s="117" t="str">
        <f>VLOOKUP(D79,Настройки!$B$8:$I$192,8,FALSE)</f>
        <v>2</v>
      </c>
      <c r="M79" s="117" t="str">
        <f>VLOOKUP(D79,Настройки!$B$8:$J$192,9,FALSE)</f>
        <v>3</v>
      </c>
      <c r="N79" s="112">
        <f t="shared" si="26"/>
        <v>6</v>
      </c>
      <c r="Z79" s="37"/>
    </row>
    <row r="80" spans="1:26" ht="86.25" customHeight="1" x14ac:dyDescent="0.2">
      <c r="A80" s="33" t="e">
        <f t="shared" si="27"/>
        <v>#REF!</v>
      </c>
      <c r="B80" s="42"/>
      <c r="C80" s="44"/>
      <c r="D80" s="29" t="s">
        <v>127</v>
      </c>
      <c r="E80" s="40">
        <f>VLOOKUP(D80,Настройки!$B$8:$C$192,2,FALSE)</f>
        <v>1003</v>
      </c>
      <c r="F80" s="31" t="str">
        <f>VLOOKUP(D80,Настройки!$B$8:$I$192,3,FALSE)</f>
        <v>Возникновение заболеваний опорно-двигательного аппарата</v>
      </c>
      <c r="G80" s="32" t="str">
        <f>VLOOKUP(D80,Настройки!$B$8:$I$192,4,FALSE)</f>
        <v>Введение рационального режима труда и отдыха</v>
      </c>
      <c r="H80" s="116" t="str">
        <f>VLOOKUP(D80,Настройки!$B$8:$I$192,5,FALSE)</f>
        <v>2</v>
      </c>
      <c r="I80" s="117" t="str">
        <f>VLOOKUP(D80,Настройки!$B$8:$I$192,6,FALSE)</f>
        <v>3</v>
      </c>
      <c r="J80" s="112">
        <f t="shared" si="25"/>
        <v>6</v>
      </c>
      <c r="K80" s="41" t="str">
        <f>VLOOKUP(D80,Настройки!$B$8:$I$192,7,FALSE)</f>
        <v>Правильная организация рабочего места. Обеспечение  внутрисменных  перерывов  для  отдыха  работников</v>
      </c>
      <c r="L80" s="117" t="str">
        <f>VLOOKUP(D80,Настройки!$B$8:$I$192,8,FALSE)</f>
        <v>1</v>
      </c>
      <c r="M80" s="117" t="str">
        <f>VLOOKUP(D80,Настройки!$B$8:$J$192,9,FALSE)</f>
        <v>3</v>
      </c>
      <c r="N80" s="112">
        <f t="shared" si="26"/>
        <v>3</v>
      </c>
      <c r="Z80" s="37"/>
    </row>
    <row r="81" spans="1:26" ht="86.25" customHeight="1" x14ac:dyDescent="0.2">
      <c r="A81" s="33" t="e">
        <f t="shared" si="27"/>
        <v>#REF!</v>
      </c>
      <c r="B81" s="42"/>
      <c r="C81" s="44"/>
      <c r="D81" s="29" t="s">
        <v>128</v>
      </c>
      <c r="E81" s="40">
        <f>VLOOKUP(D81,Настройки!$B$8:$C$192,2,FALSE)</f>
        <v>1004</v>
      </c>
      <c r="F81" s="31" t="str">
        <f>VLOOKUP(D81,Настройки!$B$8:$I$192,3,FALSE)</f>
        <v>Возникновение заболеваний опорно-двигательного аппарата</v>
      </c>
      <c r="G81" s="32" t="str">
        <f>VLOOKUP(D81,Настройки!$B$8:$I$192,4,FALSE)</f>
        <v>Соблюдение правил внутреннего распорядка. Проведение инструктажа по охране труда</v>
      </c>
      <c r="H81" s="116" t="str">
        <f>VLOOKUP(D81,Настройки!$B$8:$I$192,5,FALSE)</f>
        <v>2</v>
      </c>
      <c r="I81" s="117" t="str">
        <f>VLOOKUP(D81,Настройки!$B$8:$I$192,6,FALSE)</f>
        <v>3</v>
      </c>
      <c r="J81" s="112">
        <f>H81*I81</f>
        <v>6</v>
      </c>
      <c r="K81" s="41" t="str">
        <f>VLOOKUP(D81,Настройки!$B$8:$I$192,7,FALSE)</f>
        <v>Правильная организация рабочего места. Установить режимы труда и отдыха с четкой регламентацией перерывов.</v>
      </c>
      <c r="L81" s="117" t="str">
        <f>VLOOKUP(D81,Настройки!$B$8:$I$192,8,FALSE)</f>
        <v>1</v>
      </c>
      <c r="M81" s="117" t="str">
        <f>VLOOKUP(D81,Настройки!$B$8:$J$192,9,FALSE)</f>
        <v>3</v>
      </c>
      <c r="N81" s="112">
        <f>M81*L81</f>
        <v>3</v>
      </c>
      <c r="Z81" s="37"/>
    </row>
    <row r="82" spans="1:26" ht="86.25" customHeight="1" x14ac:dyDescent="0.2">
      <c r="A82" s="33" t="e">
        <f t="shared" si="27"/>
        <v>#REF!</v>
      </c>
      <c r="B82" s="42"/>
      <c r="C82" s="44"/>
      <c r="D82" s="29" t="s">
        <v>132</v>
      </c>
      <c r="E82" s="40">
        <f>VLOOKUP(D82,Настройки!$B$8:$C$192,2,FALSE)</f>
        <v>1008</v>
      </c>
      <c r="F82" s="31" t="str">
        <f>VLOOKUP(D82,Настройки!$B$8:$I$192,3,FALSE)</f>
        <v>Повышенное утомление</v>
      </c>
      <c r="G82" s="32" t="str">
        <f>VLOOKUP(D82,Настройки!$B$8:$I$192,4,FALSE)</f>
        <v xml:space="preserve">Соблюдение регламентированных перерывов при работе с ПЭВМ. </v>
      </c>
      <c r="H82" s="116" t="str">
        <f>VLOOKUP(D82,Настройки!$B$8:$I$192,5,FALSE)</f>
        <v>2</v>
      </c>
      <c r="I82" s="117" t="str">
        <f>VLOOKUP(D82,Настройки!$B$8:$I$192,6,FALSE)</f>
        <v>3</v>
      </c>
      <c r="J82" s="112">
        <f t="shared" ref="J82:J83" si="28">H82*I82</f>
        <v>6</v>
      </c>
      <c r="K82" s="41" t="str">
        <f>VLOOKUP(D82,Настройки!$B$8:$I$192,7,FALSE)</f>
        <v xml:space="preserve"> Проведение гимнастики для глаз ( комплексы упражнений для глаз СанПиН 2.2.2/2.4.1340-03 (прил. 8) </v>
      </c>
      <c r="L82" s="117" t="str">
        <f>VLOOKUP(D82,Настройки!$B$8:$I$192,8,FALSE)</f>
        <v>1</v>
      </c>
      <c r="M82" s="117" t="str">
        <f>VLOOKUP(D82,Настройки!$B$8:$J$192,9,FALSE)</f>
        <v>3</v>
      </c>
      <c r="N82" s="112">
        <f t="shared" ref="N82:N83" si="29">M82*L82</f>
        <v>3</v>
      </c>
      <c r="Z82" s="37"/>
    </row>
    <row r="83" spans="1:26" ht="86.25" customHeight="1" x14ac:dyDescent="0.2">
      <c r="A83" s="33" t="e">
        <f t="shared" si="27"/>
        <v>#REF!</v>
      </c>
      <c r="B83" s="42"/>
      <c r="C83" s="44"/>
      <c r="D83" s="29" t="s">
        <v>144</v>
      </c>
      <c r="E83" s="40">
        <f>VLOOKUP(D83,Настройки!$B$8:$C$192,2,FALSE)</f>
        <v>1406</v>
      </c>
      <c r="F83" s="31" t="str">
        <f>VLOOKUP(D83,Настройки!$B$8:$I$192,3,FALSE)</f>
        <v>Переутомления, стресс</v>
      </c>
      <c r="G83" s="32" t="str">
        <f>VLOOKUP(D83,Настройки!$B$8:$I$192,4,FALSE)</f>
        <v>Помещения, где размещаются рабочие места с ПЭВМ, оборудованы защитным заземлением (занулением)</v>
      </c>
      <c r="H83" s="116" t="str">
        <f>VLOOKUP(D83,Настройки!$B$8:$I$192,5,FALSE)</f>
        <v>2</v>
      </c>
      <c r="I83" s="117" t="str">
        <f>VLOOKUP(D83,Настройки!$B$8:$I$192,6,FALSE)</f>
        <v>3</v>
      </c>
      <c r="J83" s="112">
        <f t="shared" si="28"/>
        <v>6</v>
      </c>
      <c r="K83" s="41" t="str">
        <f>VLOOKUP(D83,Настройки!$B$8:$I$192,7,FALSE)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83" s="117" t="str">
        <f>VLOOKUP(D83,Настройки!$B$8:$I$192,8,FALSE)</f>
        <v>1</v>
      </c>
      <c r="M83" s="117" t="str">
        <f>VLOOKUP(D83,Настройки!$B$8:$J$192,9,FALSE)</f>
        <v>3</v>
      </c>
      <c r="N83" s="112">
        <f t="shared" si="29"/>
        <v>3</v>
      </c>
      <c r="Z83" s="37"/>
    </row>
    <row r="84" spans="1:26" ht="86.25" customHeight="1" x14ac:dyDescent="0.2">
      <c r="A84" s="33" t="e">
        <f t="shared" si="27"/>
        <v>#REF!</v>
      </c>
      <c r="B84" s="42"/>
      <c r="C84" s="44"/>
      <c r="D84" s="29" t="s">
        <v>117</v>
      </c>
      <c r="E84" s="40" t="str">
        <f>VLOOKUP(D84,Настройки!$B$8:$C$192,2,FALSE)</f>
        <v>0802</v>
      </c>
      <c r="F84" s="31" t="str">
        <f>VLOOKUP(D84,Настройки!$B$8:$I$192,3,FALSE)</f>
        <v>Аллергия, профессиональные заболевания</v>
      </c>
      <c r="G84" s="32" t="str">
        <f>VLOOKUP(D84,Настройки!$B$8:$I$192,4,FALSE)</f>
        <v xml:space="preserve">Проведения инструктажа по охране труда, уборка помещений </v>
      </c>
      <c r="H84" s="116" t="str">
        <f>VLOOKUP(D84,Настройки!$B$8:$I$192,5,FALSE)</f>
        <v>2</v>
      </c>
      <c r="I84" s="117" t="str">
        <f>VLOOKUP(D84,Настройки!$B$8:$I$192,6,FALSE)</f>
        <v>2</v>
      </c>
      <c r="J84" s="112">
        <f t="shared" ref="J84:J89" si="30">H84*I84</f>
        <v>4</v>
      </c>
      <c r="K84" s="41" t="str">
        <f>VLOOKUP(D84,Настройки!$B$8:$I$192,7,FALSE)</f>
        <v xml:space="preserve"> Поддерживание существующих мер управления</v>
      </c>
      <c r="L84" s="117" t="str">
        <f>VLOOKUP(D84,Настройки!$B$8:$I$192,8,FALSE)</f>
        <v>2</v>
      </c>
      <c r="M84" s="117" t="str">
        <f>VLOOKUP(D84,Настройки!$B$8:$J$192,9,FALSE)</f>
        <v>2</v>
      </c>
      <c r="N84" s="112">
        <f t="shared" ref="N84:N89" si="31">M84*L84</f>
        <v>4</v>
      </c>
      <c r="Z84" s="37"/>
    </row>
    <row r="85" spans="1:26" ht="86.25" customHeight="1" x14ac:dyDescent="0.2">
      <c r="A85" s="33" t="e">
        <f t="shared" si="27"/>
        <v>#REF!</v>
      </c>
      <c r="B85" s="42"/>
      <c r="C85" s="44"/>
      <c r="D85" s="29" t="s">
        <v>175</v>
      </c>
      <c r="E85" s="40">
        <f>VLOOKUP(D85,Настройки!$B$8:$C$192,2,FALSE)</f>
        <v>2201</v>
      </c>
      <c r="F85" s="31" t="str">
        <f>VLOOKUP(D85,Настройки!$B$8:$I$192,3,FALSE)</f>
        <v>Отравление продуктами горения в результате возникновения пожара, смерть</v>
      </c>
      <c r="G85" s="32" t="str">
        <f>VLOOKUP(D85,Настройки!$B$8:$I$192,4,FALSE)</f>
        <v xml:space="preserve">Наличие систем оповещения, автоматического пожаротушения, первичных средств пожаротушения </v>
      </c>
      <c r="H85" s="116" t="str">
        <f>VLOOKUP(D85,Настройки!$B$8:$I$192,5,FALSE)</f>
        <v>2</v>
      </c>
      <c r="I85" s="117" t="str">
        <f>VLOOKUP(D85,Настройки!$B$8:$I$192,6,FALSE)</f>
        <v>5</v>
      </c>
      <c r="J85" s="112">
        <f t="shared" si="30"/>
        <v>10</v>
      </c>
      <c r="K85" s="41" t="str">
        <f>VLOOKUP(D85,Настройки!$B$8:$I$192,7,FALSE)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85" s="117" t="str">
        <f>VLOOKUP(D85,Настройки!$B$8:$I$192,8,FALSE)</f>
        <v>1</v>
      </c>
      <c r="M85" s="117" t="str">
        <f>VLOOKUP(D85,Настройки!$B$8:$J$192,9,FALSE)</f>
        <v>5</v>
      </c>
      <c r="N85" s="112">
        <f t="shared" si="31"/>
        <v>5</v>
      </c>
      <c r="Z85" s="37"/>
    </row>
    <row r="86" spans="1:26" ht="86.25" customHeight="1" x14ac:dyDescent="0.2">
      <c r="A86" s="33" t="e">
        <f t="shared" si="27"/>
        <v>#REF!</v>
      </c>
      <c r="B86" s="42"/>
      <c r="C86" s="44"/>
      <c r="D86" s="29" t="s">
        <v>177</v>
      </c>
      <c r="E86" s="40">
        <f>VLOOKUP(D86,Настройки!$B$8:$C$192,2,FALSE)</f>
        <v>2203</v>
      </c>
      <c r="F86" s="31" t="str">
        <f>VLOOKUP(D86,Настройки!$B$8:$I$192,3,FALSE)</f>
        <v>Ожог, получение увечий</v>
      </c>
      <c r="G86" s="32" t="str">
        <f>VLOOKUP(D86,Настройки!$B$8:$I$192,4,FALSE)</f>
        <v xml:space="preserve">Наличие систем оповещения, автоматического пожаротушения, первичных средств пожаротушения </v>
      </c>
      <c r="H86" s="116" t="str">
        <f>VLOOKUP(D86,Настройки!$B$8:$I$192,5,FALSE)</f>
        <v>2</v>
      </c>
      <c r="I86" s="117" t="str">
        <f>VLOOKUP(D86,Настройки!$B$8:$I$192,6,FALSE)</f>
        <v>5</v>
      </c>
      <c r="J86" s="112">
        <f t="shared" si="30"/>
        <v>10</v>
      </c>
      <c r="K86" s="41" t="str">
        <f>VLOOKUP(D86,Настройки!$B$8:$I$192,7,FALSE)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86" s="117" t="str">
        <f>VLOOKUP(D86,Настройки!$B$8:$I$192,8,FALSE)</f>
        <v>1</v>
      </c>
      <c r="M86" s="117" t="str">
        <f>VLOOKUP(D86,Настройки!$B$8:$J$192,9,FALSE)</f>
        <v>5</v>
      </c>
      <c r="N86" s="112">
        <f t="shared" si="31"/>
        <v>5</v>
      </c>
      <c r="Z86" s="37"/>
    </row>
    <row r="87" spans="1:26" ht="86.25" customHeight="1" x14ac:dyDescent="0.2">
      <c r="A87" s="33" t="e">
        <f t="shared" si="27"/>
        <v>#REF!</v>
      </c>
      <c r="B87" s="42" t="s">
        <v>499</v>
      </c>
      <c r="C87" s="44" t="s">
        <v>485</v>
      </c>
      <c r="D87" s="29" t="s">
        <v>79</v>
      </c>
      <c r="E87" s="40" t="str">
        <f>VLOOKUP(D87,Настройки!$B$8:$C$192,2,FALSE)</f>
        <v>0202</v>
      </c>
      <c r="F87" s="31" t="str">
        <f>VLOOKUP(D87,Настройки!$B$8:$I$192,3,FALSE)</f>
        <v>Возможность травмирования</v>
      </c>
      <c r="G87" s="32" t="str">
        <f>VLOOKUP(D87,Настройки!$B$8:$I$192,4,FALSE)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87" s="116" t="str">
        <f>VLOOKUP(D87,Настройки!$B$8:$I$192,5,FALSE)</f>
        <v>2</v>
      </c>
      <c r="I87" s="117" t="str">
        <f>VLOOKUP(D87,Настройки!$B$8:$I$192,6,FALSE)</f>
        <v>3</v>
      </c>
      <c r="J87" s="112">
        <f t="shared" si="30"/>
        <v>6</v>
      </c>
      <c r="K87" s="41" t="str">
        <f>VLOOKUP(D87,Настройки!$B$8:$I$192,7,FALSE)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87" s="117" t="str">
        <f>VLOOKUP(D87,Настройки!$B$8:$I$192,8,FALSE)</f>
        <v>2</v>
      </c>
      <c r="M87" s="117" t="str">
        <f>VLOOKUP(D87,Настройки!$B$8:$J$192,9,FALSE)</f>
        <v>3</v>
      </c>
      <c r="N87" s="112">
        <f t="shared" si="31"/>
        <v>6</v>
      </c>
      <c r="Z87" s="37"/>
    </row>
    <row r="88" spans="1:26" ht="86.25" customHeight="1" x14ac:dyDescent="0.2">
      <c r="A88" s="33" t="e">
        <f t="shared" si="27"/>
        <v>#REF!</v>
      </c>
      <c r="B88" s="42"/>
      <c r="C88" s="44"/>
      <c r="D88" s="29" t="s">
        <v>374</v>
      </c>
      <c r="E88" s="40" t="str">
        <f>VLOOKUP(D88,Настройки!$B$8:$C$192,2,FALSE)</f>
        <v>0102</v>
      </c>
      <c r="F88" s="31" t="str">
        <f>VLOOKUP(D88,Настройки!$B$8:$I$192,3,FALSE)</f>
        <v>Возможность травмирования, переломы</v>
      </c>
      <c r="G88" s="32" t="str">
        <f>VLOOKUP(D88,Настройки!$B$8:$I$192,4,FALSE)</f>
        <v>Проведение инструктажа по охране труда</v>
      </c>
      <c r="H88" s="116" t="str">
        <f>VLOOKUP(D88,Настройки!$B$8:$I$192,5,FALSE)</f>
        <v>2</v>
      </c>
      <c r="I88" s="117" t="str">
        <f>VLOOKUP(D88,Настройки!$B$8:$I$192,6,FALSE)</f>
        <v>3</v>
      </c>
      <c r="J88" s="112">
        <f t="shared" si="30"/>
        <v>6</v>
      </c>
      <c r="K88" s="41" t="str">
        <f>VLOOKUP(D88,Настройки!$B$8:$I$192,7,FALSE)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88" s="117" t="str">
        <f>VLOOKUP(D88,Настройки!$B$8:$I$192,8,FALSE)</f>
        <v>1</v>
      </c>
      <c r="M88" s="117" t="str">
        <f>VLOOKUP(D88,Настройки!$B$8:$J$192,9,FALSE)</f>
        <v>3</v>
      </c>
      <c r="N88" s="112">
        <f t="shared" si="31"/>
        <v>3</v>
      </c>
      <c r="Z88" s="37"/>
    </row>
    <row r="89" spans="1:26" ht="86.25" customHeight="1" x14ac:dyDescent="0.2">
      <c r="A89" s="33" t="e">
        <f t="shared" si="27"/>
        <v>#REF!</v>
      </c>
      <c r="B89" s="42"/>
      <c r="C89" s="44"/>
      <c r="D89" s="29" t="s">
        <v>68</v>
      </c>
      <c r="E89" s="40" t="str">
        <f>VLOOKUP(D89,Настройки!$B$8:$C$192,2,FALSE)</f>
        <v>0124</v>
      </c>
      <c r="F89" s="31" t="str">
        <f>VLOOKUP(D89,Настройки!$B$8:$I$192,3,FALSE)</f>
        <v>Возможность травмирования</v>
      </c>
      <c r="G89" s="32" t="str">
        <f>VLOOKUP(D89,Настройки!$B$8:$I$192,4,FALSE)</f>
        <v>Проведение инструктажа по охране труда</v>
      </c>
      <c r="H89" s="116" t="str">
        <f>VLOOKUP(D89,Настройки!$B$8:$I$192,5,FALSE)</f>
        <v>2</v>
      </c>
      <c r="I89" s="117" t="str">
        <f>VLOOKUP(D89,Настройки!$B$8:$I$192,6,FALSE)</f>
        <v>3</v>
      </c>
      <c r="J89" s="112">
        <f t="shared" si="30"/>
        <v>6</v>
      </c>
      <c r="K89" s="41" t="str">
        <f>VLOOKUP(D89,Настройки!$B$8:$I$192,7,FALSE)</f>
        <v>Поддерживание существующих мер управления</v>
      </c>
      <c r="L89" s="117" t="str">
        <f>VLOOKUP(D89,Настройки!$B$8:$I$192,8,FALSE)</f>
        <v>2</v>
      </c>
      <c r="M89" s="117" t="str">
        <f>VLOOKUP(D89,Настройки!$B$8:$J$192,9,FALSE)</f>
        <v>3</v>
      </c>
      <c r="N89" s="112">
        <f t="shared" si="31"/>
        <v>6</v>
      </c>
      <c r="Z89" s="37"/>
    </row>
    <row r="90" spans="1:26" ht="86.25" customHeight="1" x14ac:dyDescent="0.2">
      <c r="A90" s="33" t="e">
        <f t="shared" si="27"/>
        <v>#REF!</v>
      </c>
      <c r="B90" s="42"/>
      <c r="C90" s="44"/>
      <c r="D90" s="29" t="s">
        <v>373</v>
      </c>
      <c r="E90" s="40">
        <f>VLOOKUP(D90,Настройки!$B$8:$C$192,2,FALSE)</f>
        <v>1001</v>
      </c>
      <c r="F90" s="31" t="str">
        <f>VLOOKUP(D90,Настройки!$B$8:$I$192,3,FALSE)</f>
        <v>Возникновение заболеваний опорно-двигательного аппарата</v>
      </c>
      <c r="G90" s="32" t="str">
        <f>VLOOKUP(D90,Настройки!$B$8:$I$192,4,FALSE)</f>
        <v xml:space="preserve">Проведение инструктажа по охране труда. </v>
      </c>
      <c r="H90" s="116" t="str">
        <f>VLOOKUP(D90,Настройки!$B$8:$I$192,5,FALSE)</f>
        <v>2</v>
      </c>
      <c r="I90" s="117" t="str">
        <f>VLOOKUP(D90,Настройки!$B$8:$I$192,6,FALSE)</f>
        <v>3</v>
      </c>
      <c r="J90" s="112">
        <f t="shared" ref="J90" si="32">H90*I90</f>
        <v>6</v>
      </c>
      <c r="K90" s="41" t="str">
        <f>VLOOKUP(D90,Настройки!$B$8:$I$192,7,FALSE)</f>
        <v>Механизация работ или использованию ручных технических средств.</v>
      </c>
      <c r="L90" s="117" t="str">
        <f>VLOOKUP(D90,Настройки!$B$8:$I$192,8,FALSE)</f>
        <v>2</v>
      </c>
      <c r="M90" s="117" t="str">
        <f>VLOOKUP(D90,Настройки!$B$8:$J$192,9,FALSE)</f>
        <v>3</v>
      </c>
      <c r="N90" s="112">
        <f t="shared" ref="N90" si="33">M90*L90</f>
        <v>6</v>
      </c>
      <c r="Z90" s="37"/>
    </row>
    <row r="91" spans="1:26" ht="86.25" customHeight="1" x14ac:dyDescent="0.2">
      <c r="A91" s="33" t="e">
        <f t="shared" si="27"/>
        <v>#REF!</v>
      </c>
      <c r="B91" s="42"/>
      <c r="C91" s="44"/>
      <c r="D91" s="29" t="s">
        <v>127</v>
      </c>
      <c r="E91" s="40">
        <f>VLOOKUP(D91,Настройки!$B$8:$C$192,2,FALSE)</f>
        <v>1003</v>
      </c>
      <c r="F91" s="31" t="str">
        <f>VLOOKUP(D91,Настройки!$B$8:$I$192,3,FALSE)</f>
        <v>Возникновение заболеваний опорно-двигательного аппарата</v>
      </c>
      <c r="G91" s="32" t="str">
        <f>VLOOKUP(D91,Настройки!$B$8:$I$192,4,FALSE)</f>
        <v>Введение рационального режима труда и отдыха</v>
      </c>
      <c r="H91" s="116" t="str">
        <f>VLOOKUP(D91,Настройки!$B$8:$I$192,5,FALSE)</f>
        <v>2</v>
      </c>
      <c r="I91" s="117" t="str">
        <f>VLOOKUP(D91,Настройки!$B$8:$I$192,6,FALSE)</f>
        <v>3</v>
      </c>
      <c r="J91" s="112">
        <f>H91*I91</f>
        <v>6</v>
      </c>
      <c r="K91" s="41" t="str">
        <f>VLOOKUP(D91,Настройки!$B$8:$I$192,7,FALSE)</f>
        <v>Правильная организация рабочего места. Обеспечение  внутрисменных  перерывов  для  отдыха  работников</v>
      </c>
      <c r="L91" s="117" t="str">
        <f>VLOOKUP(D91,Настройки!$B$8:$I$192,8,FALSE)</f>
        <v>1</v>
      </c>
      <c r="M91" s="117" t="str">
        <f>VLOOKUP(D91,Настройки!$B$8:$J$192,9,FALSE)</f>
        <v>3</v>
      </c>
      <c r="N91" s="112">
        <f>M91*L91</f>
        <v>3</v>
      </c>
      <c r="Z91" s="37"/>
    </row>
    <row r="92" spans="1:26" ht="86.25" customHeight="1" x14ac:dyDescent="0.2">
      <c r="A92" s="33" t="e">
        <f t="shared" si="27"/>
        <v>#REF!</v>
      </c>
      <c r="B92" s="42"/>
      <c r="C92" s="44"/>
      <c r="D92" s="29" t="s">
        <v>128</v>
      </c>
      <c r="E92" s="40">
        <f>VLOOKUP(D92,Настройки!$B$8:$C$192,2,FALSE)</f>
        <v>1004</v>
      </c>
      <c r="F92" s="31" t="str">
        <f>VLOOKUP(D92,Настройки!$B$8:$I$192,3,FALSE)</f>
        <v>Возникновение заболеваний опорно-двигательного аппарата</v>
      </c>
      <c r="G92" s="32" t="str">
        <f>VLOOKUP(D92,Настройки!$B$8:$I$192,4,FALSE)</f>
        <v>Соблюдение правил внутреннего распорядка. Проведение инструктажа по охране труда</v>
      </c>
      <c r="H92" s="116" t="str">
        <f>VLOOKUP(D92,Настройки!$B$8:$I$192,5,FALSE)</f>
        <v>2</v>
      </c>
      <c r="I92" s="117" t="str">
        <f>VLOOKUP(D92,Настройки!$B$8:$I$192,6,FALSE)</f>
        <v>3</v>
      </c>
      <c r="J92" s="112">
        <f>H92*I92</f>
        <v>6</v>
      </c>
      <c r="K92" s="41" t="str">
        <f>VLOOKUP(D92,Настройки!$B$8:$I$192,7,FALSE)</f>
        <v>Правильная организация рабочего места. Установить режимы труда и отдыха с четкой регламентацией перерывов.</v>
      </c>
      <c r="L92" s="117" t="str">
        <f>VLOOKUP(D92,Настройки!$B$8:$I$192,8,FALSE)</f>
        <v>1</v>
      </c>
      <c r="M92" s="117" t="str">
        <f>VLOOKUP(D92,Настройки!$B$8:$J$192,9,FALSE)</f>
        <v>3</v>
      </c>
      <c r="N92" s="112">
        <f>M92*L92</f>
        <v>3</v>
      </c>
      <c r="Z92" s="37"/>
    </row>
    <row r="93" spans="1:26" ht="86.25" customHeight="1" x14ac:dyDescent="0.2">
      <c r="A93" s="33" t="e">
        <f t="shared" si="27"/>
        <v>#REF!</v>
      </c>
      <c r="B93" s="42"/>
      <c r="C93" s="44"/>
      <c r="D93" s="29" t="s">
        <v>132</v>
      </c>
      <c r="E93" s="40">
        <f>VLOOKUP(D93,Настройки!$B$8:$C$192,2,FALSE)</f>
        <v>1008</v>
      </c>
      <c r="F93" s="31" t="str">
        <f>VLOOKUP(D93,Настройки!$B$8:$I$192,3,FALSE)</f>
        <v>Повышенное утомление</v>
      </c>
      <c r="G93" s="32" t="str">
        <f>VLOOKUP(D93,Настройки!$B$8:$I$192,4,FALSE)</f>
        <v xml:space="preserve">Соблюдение регламентированных перерывов при работе с ПЭВМ. </v>
      </c>
      <c r="H93" s="116" t="str">
        <f>VLOOKUP(D93,Настройки!$B$8:$I$192,5,FALSE)</f>
        <v>2</v>
      </c>
      <c r="I93" s="117" t="str">
        <f>VLOOKUP(D93,Настройки!$B$8:$I$192,6,FALSE)</f>
        <v>3</v>
      </c>
      <c r="J93" s="112">
        <f t="shared" si="19"/>
        <v>6</v>
      </c>
      <c r="K93" s="41" t="str">
        <f>VLOOKUP(D93,Настройки!$B$8:$I$192,7,FALSE)</f>
        <v xml:space="preserve"> Проведение гимнастики для глаз ( комплексы упражнений для глаз СанПиН 2.2.2/2.4.1340-03 (прил. 8) </v>
      </c>
      <c r="L93" s="117" t="str">
        <f>VLOOKUP(D93,Настройки!$B$8:$I$192,8,FALSE)</f>
        <v>1</v>
      </c>
      <c r="M93" s="117" t="str">
        <f>VLOOKUP(D93,Настройки!$B$8:$J$192,9,FALSE)</f>
        <v>3</v>
      </c>
      <c r="N93" s="112">
        <f t="shared" si="20"/>
        <v>3</v>
      </c>
      <c r="Z93" s="37"/>
    </row>
    <row r="94" spans="1:26" ht="86.25" customHeight="1" x14ac:dyDescent="0.2">
      <c r="A94" s="33" t="e">
        <f t="shared" si="27"/>
        <v>#REF!</v>
      </c>
      <c r="B94" s="42"/>
      <c r="C94" s="44"/>
      <c r="D94" s="29" t="s">
        <v>144</v>
      </c>
      <c r="E94" s="40">
        <f>VLOOKUP(D94,Настройки!$B$8:$C$192,2,FALSE)</f>
        <v>1406</v>
      </c>
      <c r="F94" s="31" t="str">
        <f>VLOOKUP(D94,Настройки!$B$8:$I$192,3,FALSE)</f>
        <v>Переутомления, стресс</v>
      </c>
      <c r="G94" s="32" t="str">
        <f>VLOOKUP(D94,Настройки!$B$8:$I$192,4,FALSE)</f>
        <v>Помещения, где размещаются рабочие места с ПЭВМ, оборудованы защитным заземлением (занулением)</v>
      </c>
      <c r="H94" s="116" t="str">
        <f>VLOOKUP(D94,Настройки!$B$8:$I$192,5,FALSE)</f>
        <v>2</v>
      </c>
      <c r="I94" s="117" t="str">
        <f>VLOOKUP(D94,Настройки!$B$8:$I$192,6,FALSE)</f>
        <v>3</v>
      </c>
      <c r="J94" s="112">
        <f t="shared" si="19"/>
        <v>6</v>
      </c>
      <c r="K94" s="41" t="str">
        <f>VLOOKUP(D94,Настройки!$B$8:$I$192,7,FALSE)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94" s="117" t="str">
        <f>VLOOKUP(D94,Настройки!$B$8:$I$192,8,FALSE)</f>
        <v>1</v>
      </c>
      <c r="M94" s="117" t="str">
        <f>VLOOKUP(D94,Настройки!$B$8:$J$192,9,FALSE)</f>
        <v>3</v>
      </c>
      <c r="N94" s="112">
        <f t="shared" si="20"/>
        <v>3</v>
      </c>
      <c r="Z94" s="37"/>
    </row>
    <row r="95" spans="1:26" ht="86.25" customHeight="1" x14ac:dyDescent="0.2">
      <c r="A95" s="33" t="e">
        <f t="shared" si="27"/>
        <v>#REF!</v>
      </c>
      <c r="B95" s="42"/>
      <c r="C95" s="44"/>
      <c r="D95" s="29" t="s">
        <v>117</v>
      </c>
      <c r="E95" s="40" t="str">
        <f>VLOOKUP(D95,Настройки!$B$8:$C$192,2,FALSE)</f>
        <v>0802</v>
      </c>
      <c r="F95" s="31" t="str">
        <f>VLOOKUP(D95,Настройки!$B$8:$I$192,3,FALSE)</f>
        <v>Аллергия, профессиональные заболевания</v>
      </c>
      <c r="G95" s="32" t="str">
        <f>VLOOKUP(D95,Настройки!$B$8:$I$192,4,FALSE)</f>
        <v xml:space="preserve">Проведения инструктажа по охране труда, уборка помещений </v>
      </c>
      <c r="H95" s="116" t="str">
        <f>VLOOKUP(D95,Настройки!$B$8:$I$192,5,FALSE)</f>
        <v>2</v>
      </c>
      <c r="I95" s="117" t="str">
        <f>VLOOKUP(D95,Настройки!$B$8:$I$192,6,FALSE)</f>
        <v>2</v>
      </c>
      <c r="J95" s="112">
        <f t="shared" si="19"/>
        <v>4</v>
      </c>
      <c r="K95" s="41" t="str">
        <f>VLOOKUP(D95,Настройки!$B$8:$I$192,7,FALSE)</f>
        <v xml:space="preserve"> Поддерживание существующих мер управления</v>
      </c>
      <c r="L95" s="117" t="str">
        <f>VLOOKUP(D95,Настройки!$B$8:$I$192,8,FALSE)</f>
        <v>2</v>
      </c>
      <c r="M95" s="117" t="str">
        <f>VLOOKUP(D95,Настройки!$B$8:$J$192,9,FALSE)</f>
        <v>2</v>
      </c>
      <c r="N95" s="112">
        <f t="shared" si="20"/>
        <v>4</v>
      </c>
      <c r="Z95" s="37"/>
    </row>
    <row r="96" spans="1:26" ht="86.25" customHeight="1" x14ac:dyDescent="0.2">
      <c r="A96" s="33" t="e">
        <f t="shared" si="27"/>
        <v>#REF!</v>
      </c>
      <c r="B96" s="42"/>
      <c r="C96" s="44"/>
      <c r="D96" s="29" t="s">
        <v>175</v>
      </c>
      <c r="E96" s="40">
        <f>VLOOKUP(D96,Настройки!$B$8:$C$192,2,FALSE)</f>
        <v>2201</v>
      </c>
      <c r="F96" s="31" t="str">
        <f>VLOOKUP(D96,Настройки!$B$8:$I$192,3,FALSE)</f>
        <v>Отравление продуктами горения в результате возникновения пожара, смерть</v>
      </c>
      <c r="G96" s="32" t="str">
        <f>VLOOKUP(D96,Настройки!$B$8:$I$192,4,FALSE)</f>
        <v xml:space="preserve">Наличие систем оповещения, автоматического пожаротушения, первичных средств пожаротушения </v>
      </c>
      <c r="H96" s="116" t="str">
        <f>VLOOKUP(D96,Настройки!$B$8:$I$192,5,FALSE)</f>
        <v>2</v>
      </c>
      <c r="I96" s="117" t="str">
        <f>VLOOKUP(D96,Настройки!$B$8:$I$192,6,FALSE)</f>
        <v>5</v>
      </c>
      <c r="J96" s="112">
        <f t="shared" si="19"/>
        <v>10</v>
      </c>
      <c r="K96" s="41" t="str">
        <f>VLOOKUP(D96,Настройки!$B$8:$I$192,7,FALSE)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96" s="117" t="str">
        <f>VLOOKUP(D96,Настройки!$B$8:$I$192,8,FALSE)</f>
        <v>1</v>
      </c>
      <c r="M96" s="117" t="str">
        <f>VLOOKUP(D96,Настройки!$B$8:$J$192,9,FALSE)</f>
        <v>5</v>
      </c>
      <c r="N96" s="112">
        <f t="shared" si="20"/>
        <v>5</v>
      </c>
      <c r="Z96" s="37"/>
    </row>
    <row r="97" spans="1:26" ht="86.25" customHeight="1" x14ac:dyDescent="0.2">
      <c r="A97" s="33" t="e">
        <f t="shared" si="27"/>
        <v>#REF!</v>
      </c>
      <c r="B97" s="42"/>
      <c r="C97" s="44"/>
      <c r="D97" s="29" t="s">
        <v>177</v>
      </c>
      <c r="E97" s="40">
        <f>VLOOKUP(D97,Настройки!$B$8:$C$192,2,FALSE)</f>
        <v>2203</v>
      </c>
      <c r="F97" s="31" t="str">
        <f>VLOOKUP(D97,Настройки!$B$8:$I$192,3,FALSE)</f>
        <v>Ожог, получение увечий</v>
      </c>
      <c r="G97" s="32" t="str">
        <f>VLOOKUP(D97,Настройки!$B$8:$I$192,4,FALSE)</f>
        <v xml:space="preserve">Наличие систем оповещения, автоматического пожаротушения, первичных средств пожаротушения </v>
      </c>
      <c r="H97" s="116" t="str">
        <f>VLOOKUP(D97,Настройки!$B$8:$I$192,5,FALSE)</f>
        <v>2</v>
      </c>
      <c r="I97" s="117" t="str">
        <f>VLOOKUP(D97,Настройки!$B$8:$I$192,6,FALSE)</f>
        <v>5</v>
      </c>
      <c r="J97" s="112">
        <f t="shared" ref="J97" si="34">H97*I97</f>
        <v>10</v>
      </c>
      <c r="K97" s="41" t="str">
        <f>VLOOKUP(D97,Настройки!$B$8:$I$192,7,FALSE)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97" s="117" t="str">
        <f>VLOOKUP(D97,Настройки!$B$8:$I$192,8,FALSE)</f>
        <v>1</v>
      </c>
      <c r="M97" s="117" t="str">
        <f>VLOOKUP(D97,Настройки!$B$8:$J$192,9,FALSE)</f>
        <v>5</v>
      </c>
      <c r="N97" s="112">
        <f t="shared" ref="N97" si="35">M97*L97</f>
        <v>5</v>
      </c>
      <c r="Z97" s="37"/>
    </row>
    <row r="98" spans="1:26" s="36" customFormat="1" ht="14.1" customHeight="1" x14ac:dyDescent="0.2">
      <c r="B98" s="180" t="s">
        <v>500</v>
      </c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2"/>
      <c r="Z98" s="37"/>
    </row>
    <row r="99" spans="1:26" ht="86.25" customHeight="1" x14ac:dyDescent="0.2">
      <c r="A99" s="33" t="e">
        <f>A96+1</f>
        <v>#REF!</v>
      </c>
      <c r="B99" s="42" t="s">
        <v>487</v>
      </c>
      <c r="C99" s="44" t="s">
        <v>485</v>
      </c>
      <c r="D99" s="29" t="s">
        <v>131</v>
      </c>
      <c r="E99" s="40">
        <f>VLOOKUP(D99,Настройки!$B$8:$C$192,2,FALSE)</f>
        <v>1007</v>
      </c>
      <c r="F99" s="31" t="str">
        <f>VLOOKUP(D99,Настройки!$B$8:$I$192,3,FALSE)</f>
        <v>Значительные эмоциональные перегрузки, переутомление</v>
      </c>
      <c r="G99" s="32" t="str">
        <f>VLOOKUP(D99,Настройки!$B$8:$I$192,4,FALSE)</f>
        <v>Соблюдение регламентированных перерывов.</v>
      </c>
      <c r="H99" s="116" t="str">
        <f>VLOOKUP(D99,Настройки!$B$8:$I$192,5,FALSE)</f>
        <v>3</v>
      </c>
      <c r="I99" s="117" t="str">
        <f>VLOOKUP(D99,Настройки!$B$8:$I$192,6,FALSE)</f>
        <v>4</v>
      </c>
      <c r="J99" s="112">
        <f t="shared" si="19"/>
        <v>12</v>
      </c>
      <c r="K99" s="41" t="str">
        <f>VLOOKUP(D99,Настройки!$B$8:$I$192,7,FALSE)</f>
        <v>Соблюдение графика отпусков. Время на отдых и личные потребности устанавливается с учетом реального состояния условий труда.</v>
      </c>
      <c r="L99" s="117" t="str">
        <f>VLOOKUP(D99,Настройки!$B$8:$I$192,8,FALSE)</f>
        <v>2</v>
      </c>
      <c r="M99" s="117" t="str">
        <f>VLOOKUP(D99,Настройки!$B$8:$J$192,9,FALSE)</f>
        <v>3</v>
      </c>
      <c r="N99" s="112">
        <f t="shared" si="20"/>
        <v>6</v>
      </c>
      <c r="Z99" s="37"/>
    </row>
    <row r="100" spans="1:26" ht="86.25" customHeight="1" x14ac:dyDescent="0.2">
      <c r="A100" s="33" t="e">
        <f>A97+1</f>
        <v>#REF!</v>
      </c>
      <c r="B100" s="42"/>
      <c r="C100" s="44"/>
      <c r="D100" s="29" t="s">
        <v>79</v>
      </c>
      <c r="E100" s="40" t="str">
        <f>VLOOKUP(D100,Настройки!$B$8:$C$192,2,FALSE)</f>
        <v>0202</v>
      </c>
      <c r="F100" s="31" t="str">
        <f>VLOOKUP(D100,Настройки!$B$8:$I$192,3,FALSE)</f>
        <v>Возможность травмирования</v>
      </c>
      <c r="G100" s="32" t="str">
        <f>VLOOKUP(D100,Настройки!$B$8:$I$192,4,FALSE)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100" s="116" t="str">
        <f>VLOOKUP(D100,Настройки!$B$8:$I$192,5,FALSE)</f>
        <v>2</v>
      </c>
      <c r="I100" s="117" t="str">
        <f>VLOOKUP(D100,Настройки!$B$8:$I$192,6,FALSE)</f>
        <v>3</v>
      </c>
      <c r="J100" s="112">
        <f t="shared" si="19"/>
        <v>6</v>
      </c>
      <c r="K100" s="41" t="str">
        <f>VLOOKUP(D100,Настройки!$B$8:$I$192,7,FALSE)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100" s="117" t="str">
        <f>VLOOKUP(D100,Настройки!$B$8:$I$192,8,FALSE)</f>
        <v>2</v>
      </c>
      <c r="M100" s="117" t="str">
        <f>VLOOKUP(D100,Настройки!$B$8:$J$192,9,FALSE)</f>
        <v>3</v>
      </c>
      <c r="N100" s="112">
        <f t="shared" si="20"/>
        <v>6</v>
      </c>
      <c r="Z100" s="37"/>
    </row>
    <row r="101" spans="1:26" ht="86.25" customHeight="1" x14ac:dyDescent="0.2">
      <c r="A101" s="33" t="e">
        <f t="shared" si="27"/>
        <v>#REF!</v>
      </c>
      <c r="B101" s="42"/>
      <c r="C101" s="44"/>
      <c r="D101" s="29" t="s">
        <v>374</v>
      </c>
      <c r="E101" s="40" t="str">
        <f>VLOOKUP(D101,Настройки!$B$8:$C$192,2,FALSE)</f>
        <v>0102</v>
      </c>
      <c r="F101" s="31" t="str">
        <f>VLOOKUP(D101,Настройки!$B$8:$I$192,3,FALSE)</f>
        <v>Возможность травмирования, переломы</v>
      </c>
      <c r="G101" s="32" t="str">
        <f>VLOOKUP(D101,Настройки!$B$8:$I$192,4,FALSE)</f>
        <v>Проведение инструктажа по охране труда</v>
      </c>
      <c r="H101" s="116" t="str">
        <f>VLOOKUP(D101,Настройки!$B$8:$I$192,5,FALSE)</f>
        <v>2</v>
      </c>
      <c r="I101" s="117" t="str">
        <f>VLOOKUP(D101,Настройки!$B$8:$I$192,6,FALSE)</f>
        <v>3</v>
      </c>
      <c r="J101" s="112">
        <f t="shared" ref="J101:J106" si="36">H101*I101</f>
        <v>6</v>
      </c>
      <c r="K101" s="41" t="str">
        <f>VLOOKUP(D101,Настройки!$B$8:$I$192,7,FALSE)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101" s="117" t="str">
        <f>VLOOKUP(D101,Настройки!$B$8:$I$192,8,FALSE)</f>
        <v>1</v>
      </c>
      <c r="M101" s="117" t="str">
        <f>VLOOKUP(D101,Настройки!$B$8:$J$192,9,FALSE)</f>
        <v>3</v>
      </c>
      <c r="N101" s="112">
        <f t="shared" ref="N101:N106" si="37">M101*L101</f>
        <v>3</v>
      </c>
      <c r="Z101" s="37"/>
    </row>
    <row r="102" spans="1:26" ht="86.25" customHeight="1" x14ac:dyDescent="0.2">
      <c r="A102" s="33" t="e">
        <f t="shared" si="27"/>
        <v>#REF!</v>
      </c>
      <c r="B102" s="42"/>
      <c r="C102" s="44"/>
      <c r="D102" s="29" t="s">
        <v>68</v>
      </c>
      <c r="E102" s="40" t="str">
        <f>VLOOKUP(D102,Настройки!$B$8:$C$192,2,FALSE)</f>
        <v>0124</v>
      </c>
      <c r="F102" s="31" t="str">
        <f>VLOOKUP(D102,Настройки!$B$8:$I$192,3,FALSE)</f>
        <v>Возможность травмирования</v>
      </c>
      <c r="G102" s="32" t="str">
        <f>VLOOKUP(D102,Настройки!$B$8:$I$192,4,FALSE)</f>
        <v>Проведение инструктажа по охране труда</v>
      </c>
      <c r="H102" s="116" t="str">
        <f>VLOOKUP(D102,Настройки!$B$8:$I$192,5,FALSE)</f>
        <v>2</v>
      </c>
      <c r="I102" s="117" t="str">
        <f>VLOOKUP(D102,Настройки!$B$8:$I$192,6,FALSE)</f>
        <v>3</v>
      </c>
      <c r="J102" s="112">
        <f t="shared" si="36"/>
        <v>6</v>
      </c>
      <c r="K102" s="41" t="str">
        <f>VLOOKUP(D102,Настройки!$B$8:$I$192,7,FALSE)</f>
        <v>Поддерживание существующих мер управления</v>
      </c>
      <c r="L102" s="117" t="str">
        <f>VLOOKUP(D102,Настройки!$B$8:$I$192,8,FALSE)</f>
        <v>2</v>
      </c>
      <c r="M102" s="117" t="str">
        <f>VLOOKUP(D102,Настройки!$B$8:$J$192,9,FALSE)</f>
        <v>3</v>
      </c>
      <c r="N102" s="112">
        <f t="shared" si="37"/>
        <v>6</v>
      </c>
      <c r="Z102" s="37"/>
    </row>
    <row r="103" spans="1:26" ht="86.25" customHeight="1" x14ac:dyDescent="0.2">
      <c r="A103" s="33" t="e">
        <f t="shared" si="27"/>
        <v>#REF!</v>
      </c>
      <c r="B103" s="42"/>
      <c r="C103" s="44"/>
      <c r="D103" s="29" t="s">
        <v>373</v>
      </c>
      <c r="E103" s="40">
        <f>VLOOKUP(D103,Настройки!$B$8:$C$192,2,FALSE)</f>
        <v>1001</v>
      </c>
      <c r="F103" s="31" t="str">
        <f>VLOOKUP(D103,Настройки!$B$8:$I$192,3,FALSE)</f>
        <v>Возникновение заболеваний опорно-двигательного аппарата</v>
      </c>
      <c r="G103" s="32" t="str">
        <f>VLOOKUP(D103,Настройки!$B$8:$I$192,4,FALSE)</f>
        <v xml:space="preserve">Проведение инструктажа по охране труда. </v>
      </c>
      <c r="H103" s="116" t="str">
        <f>VLOOKUP(D103,Настройки!$B$8:$I$192,5,FALSE)</f>
        <v>2</v>
      </c>
      <c r="I103" s="117" t="str">
        <f>VLOOKUP(D103,Настройки!$B$8:$I$192,6,FALSE)</f>
        <v>3</v>
      </c>
      <c r="J103" s="112">
        <f t="shared" si="36"/>
        <v>6</v>
      </c>
      <c r="K103" s="41" t="str">
        <f>VLOOKUP(D103,Настройки!$B$8:$I$192,7,FALSE)</f>
        <v>Механизация работ или использованию ручных технических средств.</v>
      </c>
      <c r="L103" s="117" t="str">
        <f>VLOOKUP(D103,Настройки!$B$8:$I$192,8,FALSE)</f>
        <v>2</v>
      </c>
      <c r="M103" s="117" t="str">
        <f>VLOOKUP(D103,Настройки!$B$8:$J$192,9,FALSE)</f>
        <v>3</v>
      </c>
      <c r="N103" s="112">
        <f t="shared" si="37"/>
        <v>6</v>
      </c>
      <c r="Z103" s="37"/>
    </row>
    <row r="104" spans="1:26" ht="86.25" customHeight="1" x14ac:dyDescent="0.2">
      <c r="A104" s="33" t="e">
        <f t="shared" si="27"/>
        <v>#REF!</v>
      </c>
      <c r="B104" s="42"/>
      <c r="C104" s="44"/>
      <c r="D104" s="29" t="s">
        <v>127</v>
      </c>
      <c r="E104" s="40">
        <f>VLOOKUP(D104,Настройки!$B$8:$C$192,2,FALSE)</f>
        <v>1003</v>
      </c>
      <c r="F104" s="31" t="str">
        <f>VLOOKUP(D104,Настройки!$B$8:$I$192,3,FALSE)</f>
        <v>Возникновение заболеваний опорно-двигательного аппарата</v>
      </c>
      <c r="G104" s="32" t="str">
        <f>VLOOKUP(D104,Настройки!$B$8:$I$192,4,FALSE)</f>
        <v>Введение рационального режима труда и отдыха</v>
      </c>
      <c r="H104" s="116" t="str">
        <f>VLOOKUP(D104,Настройки!$B$8:$I$192,5,FALSE)</f>
        <v>2</v>
      </c>
      <c r="I104" s="117" t="str">
        <f>VLOOKUP(D104,Настройки!$B$8:$I$192,6,FALSE)</f>
        <v>3</v>
      </c>
      <c r="J104" s="112">
        <f t="shared" si="36"/>
        <v>6</v>
      </c>
      <c r="K104" s="41" t="str">
        <f>VLOOKUP(D104,Настройки!$B$8:$I$192,7,FALSE)</f>
        <v>Правильная организация рабочего места. Обеспечение  внутрисменных  перерывов  для  отдыха  работников</v>
      </c>
      <c r="L104" s="117" t="str">
        <f>VLOOKUP(D104,Настройки!$B$8:$I$192,8,FALSE)</f>
        <v>1</v>
      </c>
      <c r="M104" s="117" t="str">
        <f>VLOOKUP(D104,Настройки!$B$8:$J$192,9,FALSE)</f>
        <v>3</v>
      </c>
      <c r="N104" s="112">
        <f t="shared" si="37"/>
        <v>3</v>
      </c>
      <c r="Z104" s="37"/>
    </row>
    <row r="105" spans="1:26" ht="86.25" customHeight="1" x14ac:dyDescent="0.2">
      <c r="A105" s="33" t="e">
        <f t="shared" si="27"/>
        <v>#REF!</v>
      </c>
      <c r="B105" s="42"/>
      <c r="C105" s="44"/>
      <c r="D105" s="29" t="s">
        <v>128</v>
      </c>
      <c r="E105" s="40">
        <f>VLOOKUP(D105,Настройки!$B$8:$C$192,2,FALSE)</f>
        <v>1004</v>
      </c>
      <c r="F105" s="31" t="str">
        <f>VLOOKUP(D105,Настройки!$B$8:$I$192,3,FALSE)</f>
        <v>Возникновение заболеваний опорно-двигательного аппарата</v>
      </c>
      <c r="G105" s="32" t="str">
        <f>VLOOKUP(D105,Настройки!$B$8:$I$192,4,FALSE)</f>
        <v>Соблюдение правил внутреннего распорядка. Проведение инструктажа по охране труда</v>
      </c>
      <c r="H105" s="116" t="str">
        <f>VLOOKUP(D105,Настройки!$B$8:$I$192,5,FALSE)</f>
        <v>2</v>
      </c>
      <c r="I105" s="117" t="str">
        <f>VLOOKUP(D105,Настройки!$B$8:$I$192,6,FALSE)</f>
        <v>3</v>
      </c>
      <c r="J105" s="112">
        <f t="shared" si="36"/>
        <v>6</v>
      </c>
      <c r="K105" s="41" t="str">
        <f>VLOOKUP(D105,Настройки!$B$8:$I$192,7,FALSE)</f>
        <v>Правильная организация рабочего места. Установить режимы труда и отдыха с четкой регламентацией перерывов.</v>
      </c>
      <c r="L105" s="117" t="str">
        <f>VLOOKUP(D105,Настройки!$B$8:$I$192,8,FALSE)</f>
        <v>1</v>
      </c>
      <c r="M105" s="117" t="str">
        <f>VLOOKUP(D105,Настройки!$B$8:$J$192,9,FALSE)</f>
        <v>3</v>
      </c>
      <c r="N105" s="112">
        <f t="shared" si="37"/>
        <v>3</v>
      </c>
      <c r="Z105" s="37"/>
    </row>
    <row r="106" spans="1:26" ht="86.25" customHeight="1" x14ac:dyDescent="0.2">
      <c r="A106" s="33" t="e">
        <f t="shared" si="27"/>
        <v>#REF!</v>
      </c>
      <c r="B106" s="42"/>
      <c r="C106" s="44"/>
      <c r="D106" s="29" t="s">
        <v>132</v>
      </c>
      <c r="E106" s="40">
        <f>VLOOKUP(D106,Настройки!$B$8:$C$192,2,FALSE)</f>
        <v>1008</v>
      </c>
      <c r="F106" s="31" t="str">
        <f>VLOOKUP(D106,Настройки!$B$8:$I$192,3,FALSE)</f>
        <v>Повышенное утомление</v>
      </c>
      <c r="G106" s="32" t="str">
        <f>VLOOKUP(D106,Настройки!$B$8:$I$192,4,FALSE)</f>
        <v xml:space="preserve">Соблюдение регламентированных перерывов при работе с ПЭВМ. </v>
      </c>
      <c r="H106" s="116" t="str">
        <f>VLOOKUP(D106,Настройки!$B$8:$I$192,5,FALSE)</f>
        <v>2</v>
      </c>
      <c r="I106" s="117" t="str">
        <f>VLOOKUP(D106,Настройки!$B$8:$I$192,6,FALSE)</f>
        <v>3</v>
      </c>
      <c r="J106" s="112">
        <f t="shared" si="36"/>
        <v>6</v>
      </c>
      <c r="K106" s="41" t="str">
        <f>VLOOKUP(D106,Настройки!$B$8:$I$192,7,FALSE)</f>
        <v xml:space="preserve"> Проведение гимнастики для глаз ( комплексы упражнений для глаз СанПиН 2.2.2/2.4.1340-03 (прил. 8) </v>
      </c>
      <c r="L106" s="117" t="str">
        <f>VLOOKUP(D106,Настройки!$B$8:$I$192,8,FALSE)</f>
        <v>1</v>
      </c>
      <c r="M106" s="117" t="str">
        <f>VLOOKUP(D106,Настройки!$B$8:$J$192,9,FALSE)</f>
        <v>3</v>
      </c>
      <c r="N106" s="112">
        <f t="shared" si="37"/>
        <v>3</v>
      </c>
      <c r="Z106" s="37"/>
    </row>
    <row r="107" spans="1:26" ht="86.25" customHeight="1" x14ac:dyDescent="0.2">
      <c r="A107" s="33" t="e">
        <f t="shared" si="27"/>
        <v>#REF!</v>
      </c>
      <c r="B107" s="42"/>
      <c r="C107" s="44"/>
      <c r="D107" s="29" t="s">
        <v>144</v>
      </c>
      <c r="E107" s="40">
        <f>VLOOKUP(D107,Настройки!$B$8:$C$192,2,FALSE)</f>
        <v>1406</v>
      </c>
      <c r="F107" s="31" t="str">
        <f>VLOOKUP(D107,Настройки!$B$8:$I$192,3,FALSE)</f>
        <v>Переутомления, стресс</v>
      </c>
      <c r="G107" s="32" t="str">
        <f>VLOOKUP(D107,Настройки!$B$8:$I$192,4,FALSE)</f>
        <v>Помещения, где размещаются рабочие места с ПЭВМ, оборудованы защитным заземлением (занулением)</v>
      </c>
      <c r="H107" s="116" t="str">
        <f>VLOOKUP(D107,Настройки!$B$8:$I$192,5,FALSE)</f>
        <v>2</v>
      </c>
      <c r="I107" s="117" t="str">
        <f>VLOOKUP(D107,Настройки!$B$8:$I$192,6,FALSE)</f>
        <v>3</v>
      </c>
      <c r="J107" s="112">
        <f t="shared" si="3"/>
        <v>6</v>
      </c>
      <c r="K107" s="41" t="str">
        <f>VLOOKUP(D107,Настройки!$B$8:$I$192,7,FALSE)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107" s="117" t="str">
        <f>VLOOKUP(D107,Настройки!$B$8:$I$192,8,FALSE)</f>
        <v>1</v>
      </c>
      <c r="M107" s="117" t="str">
        <f>VLOOKUP(D107,Настройки!$B$8:$J$192,9,FALSE)</f>
        <v>3</v>
      </c>
      <c r="N107" s="112">
        <f t="shared" si="4"/>
        <v>3</v>
      </c>
      <c r="Z107" s="37"/>
    </row>
    <row r="108" spans="1:26" ht="86.25" customHeight="1" x14ac:dyDescent="0.2">
      <c r="A108" s="33" t="e">
        <f t="shared" si="27"/>
        <v>#REF!</v>
      </c>
      <c r="B108" s="42"/>
      <c r="C108" s="44"/>
      <c r="D108" s="29" t="s">
        <v>117</v>
      </c>
      <c r="E108" s="40" t="str">
        <f>VLOOKUP(D108,Настройки!$B$8:$C$192,2,FALSE)</f>
        <v>0802</v>
      </c>
      <c r="F108" s="31" t="str">
        <f>VLOOKUP(D108,Настройки!$B$8:$I$192,3,FALSE)</f>
        <v>Аллергия, профессиональные заболевания</v>
      </c>
      <c r="G108" s="32" t="str">
        <f>VLOOKUP(D108,Настройки!$B$8:$I$192,4,FALSE)</f>
        <v xml:space="preserve">Проведения инструктажа по охране труда, уборка помещений </v>
      </c>
      <c r="H108" s="116" t="str">
        <f>VLOOKUP(D108,Настройки!$B$8:$I$192,5,FALSE)</f>
        <v>2</v>
      </c>
      <c r="I108" s="117" t="str">
        <f>VLOOKUP(D108,Настройки!$B$8:$I$192,6,FALSE)</f>
        <v>2</v>
      </c>
      <c r="J108" s="112">
        <f t="shared" si="3"/>
        <v>4</v>
      </c>
      <c r="K108" s="41" t="str">
        <f>VLOOKUP(D108,Настройки!$B$8:$I$192,7,FALSE)</f>
        <v xml:space="preserve"> Поддерживание существующих мер управления</v>
      </c>
      <c r="L108" s="117" t="str">
        <f>VLOOKUP(D108,Настройки!$B$8:$I$192,8,FALSE)</f>
        <v>2</v>
      </c>
      <c r="M108" s="117" t="str">
        <f>VLOOKUP(D108,Настройки!$B$8:$J$192,9,FALSE)</f>
        <v>2</v>
      </c>
      <c r="N108" s="112">
        <f t="shared" si="4"/>
        <v>4</v>
      </c>
      <c r="Z108" s="37"/>
    </row>
    <row r="109" spans="1:26" ht="86.25" customHeight="1" x14ac:dyDescent="0.2">
      <c r="A109" s="33" t="e">
        <f t="shared" si="27"/>
        <v>#REF!</v>
      </c>
      <c r="B109" s="42"/>
      <c r="C109" s="44"/>
      <c r="D109" s="29" t="s">
        <v>175</v>
      </c>
      <c r="E109" s="40">
        <f>VLOOKUP(D109,Настройки!$B$8:$C$192,2,FALSE)</f>
        <v>2201</v>
      </c>
      <c r="F109" s="31" t="str">
        <f>VLOOKUP(D109,Настройки!$B$8:$I$192,3,FALSE)</f>
        <v>Отравление продуктами горения в результате возникновения пожара, смерть</v>
      </c>
      <c r="G109" s="32" t="str">
        <f>VLOOKUP(D109,Настройки!$B$8:$I$192,4,FALSE)</f>
        <v xml:space="preserve">Наличие систем оповещения, автоматического пожаротушения, первичных средств пожаротушения </v>
      </c>
      <c r="H109" s="116" t="str">
        <f>VLOOKUP(D109,Настройки!$B$8:$I$192,5,FALSE)</f>
        <v>2</v>
      </c>
      <c r="I109" s="117" t="str">
        <f>VLOOKUP(D109,Настройки!$B$8:$I$192,6,FALSE)</f>
        <v>5</v>
      </c>
      <c r="J109" s="112">
        <f t="shared" si="3"/>
        <v>10</v>
      </c>
      <c r="K109" s="41" t="str">
        <f>VLOOKUP(D109,Настройки!$B$8:$I$192,7,FALSE)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109" s="117" t="str">
        <f>VLOOKUP(D109,Настройки!$B$8:$I$192,8,FALSE)</f>
        <v>1</v>
      </c>
      <c r="M109" s="117" t="str">
        <f>VLOOKUP(D109,Настройки!$B$8:$J$192,9,FALSE)</f>
        <v>5</v>
      </c>
      <c r="N109" s="112">
        <f t="shared" si="4"/>
        <v>5</v>
      </c>
      <c r="Z109" s="37"/>
    </row>
    <row r="110" spans="1:26" ht="86.25" customHeight="1" x14ac:dyDescent="0.2">
      <c r="A110" s="33" t="e">
        <f t="shared" si="27"/>
        <v>#REF!</v>
      </c>
      <c r="B110" s="42"/>
      <c r="C110" s="44"/>
      <c r="D110" s="29" t="s">
        <v>177</v>
      </c>
      <c r="E110" s="40">
        <f>VLOOKUP(D110,Настройки!$B$8:$C$192,2,FALSE)</f>
        <v>2203</v>
      </c>
      <c r="F110" s="31" t="str">
        <f>VLOOKUP(D110,Настройки!$B$8:$I$192,3,FALSE)</f>
        <v>Ожог, получение увечий</v>
      </c>
      <c r="G110" s="32" t="str">
        <f>VLOOKUP(D110,Настройки!$B$8:$I$192,4,FALSE)</f>
        <v xml:space="preserve">Наличие систем оповещения, автоматического пожаротушения, первичных средств пожаротушения </v>
      </c>
      <c r="H110" s="116" t="str">
        <f>VLOOKUP(D110,Настройки!$B$8:$I$192,5,FALSE)</f>
        <v>2</v>
      </c>
      <c r="I110" s="117" t="str">
        <f>VLOOKUP(D110,Настройки!$B$8:$I$192,6,FALSE)</f>
        <v>5</v>
      </c>
      <c r="J110" s="112">
        <f>H110*I110</f>
        <v>10</v>
      </c>
      <c r="K110" s="41" t="str">
        <f>VLOOKUP(D110,Настройки!$B$8:$I$192,7,FALSE)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110" s="117" t="str">
        <f>VLOOKUP(D110,Настройки!$B$8:$I$192,8,FALSE)</f>
        <v>1</v>
      </c>
      <c r="M110" s="117" t="str">
        <f>VLOOKUP(D110,Настройки!$B$8:$J$192,9,FALSE)</f>
        <v>5</v>
      </c>
      <c r="N110" s="112">
        <f>M110*L110</f>
        <v>5</v>
      </c>
      <c r="Z110" s="37"/>
    </row>
    <row r="111" spans="1:26" ht="86.25" customHeight="1" x14ac:dyDescent="0.2">
      <c r="A111" s="33" t="e">
        <f t="shared" si="27"/>
        <v>#REF!</v>
      </c>
      <c r="B111" s="42" t="s">
        <v>490</v>
      </c>
      <c r="C111" s="44" t="s">
        <v>485</v>
      </c>
      <c r="D111" s="29" t="s">
        <v>79</v>
      </c>
      <c r="E111" s="40" t="str">
        <f>VLOOKUP(D111,Настройки!$B$8:$C$192,2,FALSE)</f>
        <v>0202</v>
      </c>
      <c r="F111" s="31" t="str">
        <f>VLOOKUP(D111,Настройки!$B$8:$I$192,3,FALSE)</f>
        <v>Возможность травмирования</v>
      </c>
      <c r="G111" s="32" t="str">
        <f>VLOOKUP(D111,Настройки!$B$8:$I$192,4,FALSE)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111" s="116" t="str">
        <f>VLOOKUP(D111,Настройки!$B$8:$I$192,5,FALSE)</f>
        <v>2</v>
      </c>
      <c r="I111" s="117" t="str">
        <f>VLOOKUP(D111,Настройки!$B$8:$I$192,6,FALSE)</f>
        <v>3</v>
      </c>
      <c r="J111" s="112">
        <f t="shared" ref="J111" si="38">H111*I111</f>
        <v>6</v>
      </c>
      <c r="K111" s="41" t="str">
        <f>VLOOKUP(D111,Настройки!$B$8:$I$192,7,FALSE)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111" s="117" t="str">
        <f>VLOOKUP(D111,Настройки!$B$8:$I$192,8,FALSE)</f>
        <v>2</v>
      </c>
      <c r="M111" s="117" t="str">
        <f>VLOOKUP(D111,Настройки!$B$8:$J$192,9,FALSE)</f>
        <v>3</v>
      </c>
      <c r="N111" s="112">
        <f t="shared" ref="N111" si="39">M111*L111</f>
        <v>6</v>
      </c>
      <c r="Z111" s="37"/>
    </row>
    <row r="112" spans="1:26" ht="86.25" customHeight="1" x14ac:dyDescent="0.2">
      <c r="A112" s="33" t="e">
        <f t="shared" si="27"/>
        <v>#REF!</v>
      </c>
      <c r="B112" s="42"/>
      <c r="C112" s="44"/>
      <c r="D112" s="29" t="s">
        <v>374</v>
      </c>
      <c r="E112" s="40" t="str">
        <f>VLOOKUP(D112,Настройки!$B$8:$C$192,2,FALSE)</f>
        <v>0102</v>
      </c>
      <c r="F112" s="31" t="str">
        <f>VLOOKUP(D112,Настройки!$B$8:$I$192,3,FALSE)</f>
        <v>Возможность травмирования, переломы</v>
      </c>
      <c r="G112" s="32" t="str">
        <f>VLOOKUP(D112,Настройки!$B$8:$I$192,4,FALSE)</f>
        <v>Проведение инструктажа по охране труда</v>
      </c>
      <c r="H112" s="116" t="str">
        <f>VLOOKUP(D112,Настройки!$B$8:$I$192,5,FALSE)</f>
        <v>2</v>
      </c>
      <c r="I112" s="117" t="str">
        <f>VLOOKUP(D112,Настройки!$B$8:$I$192,6,FALSE)</f>
        <v>3</v>
      </c>
      <c r="J112" s="112">
        <f t="shared" ref="J112:J115" si="40">H112*I112</f>
        <v>6</v>
      </c>
      <c r="K112" s="41" t="str">
        <f>VLOOKUP(D112,Настройки!$B$8:$I$192,7,FALSE)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112" s="117" t="str">
        <f>VLOOKUP(D112,Настройки!$B$8:$I$192,8,FALSE)</f>
        <v>1</v>
      </c>
      <c r="M112" s="117" t="str">
        <f>VLOOKUP(D112,Настройки!$B$8:$J$192,9,FALSE)</f>
        <v>3</v>
      </c>
      <c r="N112" s="112">
        <f t="shared" ref="N112:N115" si="41">M112*L112</f>
        <v>3</v>
      </c>
      <c r="Z112" s="37"/>
    </row>
    <row r="113" spans="1:26" ht="86.25" customHeight="1" x14ac:dyDescent="0.2">
      <c r="A113" s="33" t="e">
        <f t="shared" si="27"/>
        <v>#REF!</v>
      </c>
      <c r="B113" s="42"/>
      <c r="C113" s="44"/>
      <c r="D113" s="29" t="s">
        <v>68</v>
      </c>
      <c r="E113" s="40" t="str">
        <f>VLOOKUP(D113,Настройки!$B$8:$C$192,2,FALSE)</f>
        <v>0124</v>
      </c>
      <c r="F113" s="31" t="str">
        <f>VLOOKUP(D113,Настройки!$B$8:$I$192,3,FALSE)</f>
        <v>Возможность травмирования</v>
      </c>
      <c r="G113" s="32" t="str">
        <f>VLOOKUP(D113,Настройки!$B$8:$I$192,4,FALSE)</f>
        <v>Проведение инструктажа по охране труда</v>
      </c>
      <c r="H113" s="116" t="str">
        <f>VLOOKUP(D113,Настройки!$B$8:$I$192,5,FALSE)</f>
        <v>2</v>
      </c>
      <c r="I113" s="117" t="str">
        <f>VLOOKUP(D113,Настройки!$B$8:$I$192,6,FALSE)</f>
        <v>3</v>
      </c>
      <c r="J113" s="112">
        <f t="shared" si="40"/>
        <v>6</v>
      </c>
      <c r="K113" s="41" t="str">
        <f>VLOOKUP(D113,Настройки!$B$8:$I$192,7,FALSE)</f>
        <v>Поддерживание существующих мер управления</v>
      </c>
      <c r="L113" s="117" t="str">
        <f>VLOOKUP(D113,Настройки!$B$8:$I$192,8,FALSE)</f>
        <v>2</v>
      </c>
      <c r="M113" s="117" t="str">
        <f>VLOOKUP(D113,Настройки!$B$8:$J$192,9,FALSE)</f>
        <v>3</v>
      </c>
      <c r="N113" s="112">
        <f t="shared" si="41"/>
        <v>6</v>
      </c>
      <c r="Z113" s="37"/>
    </row>
    <row r="114" spans="1:26" ht="86.25" customHeight="1" x14ac:dyDescent="0.2">
      <c r="A114" s="33" t="e">
        <f t="shared" si="27"/>
        <v>#REF!</v>
      </c>
      <c r="B114" s="42"/>
      <c r="C114" s="44"/>
      <c r="D114" s="29" t="s">
        <v>373</v>
      </c>
      <c r="E114" s="40">
        <f>VLOOKUP(D114,Настройки!$B$8:$C$192,2,FALSE)</f>
        <v>1001</v>
      </c>
      <c r="F114" s="31" t="str">
        <f>VLOOKUP(D114,Настройки!$B$8:$I$192,3,FALSE)</f>
        <v>Возникновение заболеваний опорно-двигательного аппарата</v>
      </c>
      <c r="G114" s="32" t="str">
        <f>VLOOKUP(D114,Настройки!$B$8:$I$192,4,FALSE)</f>
        <v xml:space="preserve">Проведение инструктажа по охране труда. </v>
      </c>
      <c r="H114" s="116" t="str">
        <f>VLOOKUP(D114,Настройки!$B$8:$I$192,5,FALSE)</f>
        <v>2</v>
      </c>
      <c r="I114" s="117" t="str">
        <f>VLOOKUP(D114,Настройки!$B$8:$I$192,6,FALSE)</f>
        <v>3</v>
      </c>
      <c r="J114" s="112">
        <f t="shared" si="40"/>
        <v>6</v>
      </c>
      <c r="K114" s="41" t="str">
        <f>VLOOKUP(D114,Настройки!$B$8:$I$192,7,FALSE)</f>
        <v>Механизация работ или использованию ручных технических средств.</v>
      </c>
      <c r="L114" s="117" t="str">
        <f>VLOOKUP(D114,Настройки!$B$8:$I$192,8,FALSE)</f>
        <v>2</v>
      </c>
      <c r="M114" s="117" t="str">
        <f>VLOOKUP(D114,Настройки!$B$8:$J$192,9,FALSE)</f>
        <v>3</v>
      </c>
      <c r="N114" s="112">
        <f t="shared" si="41"/>
        <v>6</v>
      </c>
      <c r="Z114" s="37"/>
    </row>
    <row r="115" spans="1:26" ht="86.25" customHeight="1" x14ac:dyDescent="0.2">
      <c r="A115" s="33" t="e">
        <f t="shared" si="27"/>
        <v>#REF!</v>
      </c>
      <c r="B115" s="42"/>
      <c r="C115" s="44"/>
      <c r="D115" s="29" t="s">
        <v>127</v>
      </c>
      <c r="E115" s="40">
        <f>VLOOKUP(D115,Настройки!$B$8:$C$192,2,FALSE)</f>
        <v>1003</v>
      </c>
      <c r="F115" s="31" t="str">
        <f>VLOOKUP(D115,Настройки!$B$8:$I$192,3,FALSE)</f>
        <v>Возникновение заболеваний опорно-двигательного аппарата</v>
      </c>
      <c r="G115" s="32" t="str">
        <f>VLOOKUP(D115,Настройки!$B$8:$I$192,4,FALSE)</f>
        <v>Введение рационального режима труда и отдыха</v>
      </c>
      <c r="H115" s="116" t="str">
        <f>VLOOKUP(D115,Настройки!$B$8:$I$192,5,FALSE)</f>
        <v>2</v>
      </c>
      <c r="I115" s="117" t="str">
        <f>VLOOKUP(D115,Настройки!$B$8:$I$192,6,FALSE)</f>
        <v>3</v>
      </c>
      <c r="J115" s="112">
        <f t="shared" si="40"/>
        <v>6</v>
      </c>
      <c r="K115" s="41" t="str">
        <f>VLOOKUP(D115,Настройки!$B$8:$I$192,7,FALSE)</f>
        <v>Правильная организация рабочего места. Обеспечение  внутрисменных  перерывов  для  отдыха  работников</v>
      </c>
      <c r="L115" s="117" t="str">
        <f>VLOOKUP(D115,Настройки!$B$8:$I$192,8,FALSE)</f>
        <v>1</v>
      </c>
      <c r="M115" s="117" t="str">
        <f>VLOOKUP(D115,Настройки!$B$8:$J$192,9,FALSE)</f>
        <v>3</v>
      </c>
      <c r="N115" s="112">
        <f t="shared" si="41"/>
        <v>3</v>
      </c>
      <c r="Z115" s="37"/>
    </row>
    <row r="116" spans="1:26" ht="86.25" customHeight="1" x14ac:dyDescent="0.2">
      <c r="A116" s="33" t="e">
        <f t="shared" si="27"/>
        <v>#REF!</v>
      </c>
      <c r="B116" s="42"/>
      <c r="C116" s="44"/>
      <c r="D116" s="29" t="s">
        <v>128</v>
      </c>
      <c r="E116" s="40">
        <f>VLOOKUP(D116,Настройки!$B$8:$C$192,2,FALSE)</f>
        <v>1004</v>
      </c>
      <c r="F116" s="31" t="str">
        <f>VLOOKUP(D116,Настройки!$B$8:$I$192,3,FALSE)</f>
        <v>Возникновение заболеваний опорно-двигательного аппарата</v>
      </c>
      <c r="G116" s="32" t="str">
        <f>VLOOKUP(D116,Настройки!$B$8:$I$192,4,FALSE)</f>
        <v>Соблюдение правил внутреннего распорядка. Проведение инструктажа по охране труда</v>
      </c>
      <c r="H116" s="116" t="str">
        <f>VLOOKUP(D116,Настройки!$B$8:$I$192,5,FALSE)</f>
        <v>2</v>
      </c>
      <c r="I116" s="117" t="str">
        <f>VLOOKUP(D116,Настройки!$B$8:$I$192,6,FALSE)</f>
        <v>3</v>
      </c>
      <c r="J116" s="112">
        <f>H116*I116</f>
        <v>6</v>
      </c>
      <c r="K116" s="41" t="str">
        <f>VLOOKUP(D116,Настройки!$B$8:$I$192,7,FALSE)</f>
        <v>Правильная организация рабочего места. Установить режимы труда и отдыха с четкой регламентацией перерывов.</v>
      </c>
      <c r="L116" s="117" t="str">
        <f>VLOOKUP(D116,Настройки!$B$8:$I$192,8,FALSE)</f>
        <v>1</v>
      </c>
      <c r="M116" s="117" t="str">
        <f>VLOOKUP(D116,Настройки!$B$8:$J$192,9,FALSE)</f>
        <v>3</v>
      </c>
      <c r="N116" s="112">
        <f>M116*L116</f>
        <v>3</v>
      </c>
      <c r="Z116" s="37"/>
    </row>
    <row r="117" spans="1:26" ht="86.25" customHeight="1" x14ac:dyDescent="0.2">
      <c r="A117" s="33" t="e">
        <f t="shared" si="27"/>
        <v>#REF!</v>
      </c>
      <c r="B117" s="42"/>
      <c r="C117" s="44"/>
      <c r="D117" s="29" t="s">
        <v>132</v>
      </c>
      <c r="E117" s="40">
        <f>VLOOKUP(D117,Настройки!$B$8:$C$192,2,FALSE)</f>
        <v>1008</v>
      </c>
      <c r="F117" s="31" t="str">
        <f>VLOOKUP(D117,Настройки!$B$8:$I$192,3,FALSE)</f>
        <v>Повышенное утомление</v>
      </c>
      <c r="G117" s="32" t="str">
        <f>VLOOKUP(D117,Настройки!$B$8:$I$192,4,FALSE)</f>
        <v xml:space="preserve">Соблюдение регламентированных перерывов при работе с ПЭВМ. </v>
      </c>
      <c r="H117" s="116" t="str">
        <f>VLOOKUP(D117,Настройки!$B$8:$I$192,5,FALSE)</f>
        <v>2</v>
      </c>
      <c r="I117" s="117" t="str">
        <f>VLOOKUP(D117,Настройки!$B$8:$I$192,6,FALSE)</f>
        <v>3</v>
      </c>
      <c r="J117" s="112">
        <f t="shared" ref="J117:J118" si="42">H117*I117</f>
        <v>6</v>
      </c>
      <c r="K117" s="41" t="str">
        <f>VLOOKUP(D117,Настройки!$B$8:$I$192,7,FALSE)</f>
        <v xml:space="preserve"> Проведение гимнастики для глаз ( комплексы упражнений для глаз СанПиН 2.2.2/2.4.1340-03 (прил. 8) </v>
      </c>
      <c r="L117" s="117" t="str">
        <f>VLOOKUP(D117,Настройки!$B$8:$I$192,8,FALSE)</f>
        <v>1</v>
      </c>
      <c r="M117" s="117" t="str">
        <f>VLOOKUP(D117,Настройки!$B$8:$J$192,9,FALSE)</f>
        <v>3</v>
      </c>
      <c r="N117" s="112">
        <f t="shared" ref="N117:N118" si="43">M117*L117</f>
        <v>3</v>
      </c>
      <c r="Z117" s="37"/>
    </row>
    <row r="118" spans="1:26" ht="86.25" customHeight="1" x14ac:dyDescent="0.2">
      <c r="A118" s="33" t="e">
        <f t="shared" si="27"/>
        <v>#REF!</v>
      </c>
      <c r="B118" s="42"/>
      <c r="C118" s="44"/>
      <c r="D118" s="29" t="s">
        <v>144</v>
      </c>
      <c r="E118" s="40">
        <f>VLOOKUP(D118,Настройки!$B$8:$C$192,2,FALSE)</f>
        <v>1406</v>
      </c>
      <c r="F118" s="31" t="str">
        <f>VLOOKUP(D118,Настройки!$B$8:$I$192,3,FALSE)</f>
        <v>Переутомления, стресс</v>
      </c>
      <c r="G118" s="32" t="str">
        <f>VLOOKUP(D118,Настройки!$B$8:$I$192,4,FALSE)</f>
        <v>Помещения, где размещаются рабочие места с ПЭВМ, оборудованы защитным заземлением (занулением)</v>
      </c>
      <c r="H118" s="116" t="str">
        <f>VLOOKUP(D118,Настройки!$B$8:$I$192,5,FALSE)</f>
        <v>2</v>
      </c>
      <c r="I118" s="117" t="str">
        <f>VLOOKUP(D118,Настройки!$B$8:$I$192,6,FALSE)</f>
        <v>3</v>
      </c>
      <c r="J118" s="112">
        <f t="shared" si="42"/>
        <v>6</v>
      </c>
      <c r="K118" s="41" t="str">
        <f>VLOOKUP(D118,Настройки!$B$8:$I$192,7,FALSE)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118" s="117" t="str">
        <f>VLOOKUP(D118,Настройки!$B$8:$I$192,8,FALSE)</f>
        <v>1</v>
      </c>
      <c r="M118" s="117" t="str">
        <f>VLOOKUP(D118,Настройки!$B$8:$J$192,9,FALSE)</f>
        <v>3</v>
      </c>
      <c r="N118" s="112">
        <f t="shared" si="43"/>
        <v>3</v>
      </c>
      <c r="Z118" s="37"/>
    </row>
    <row r="119" spans="1:26" ht="86.25" customHeight="1" x14ac:dyDescent="0.2">
      <c r="A119" s="33" t="e">
        <f t="shared" si="27"/>
        <v>#REF!</v>
      </c>
      <c r="B119" s="42"/>
      <c r="C119" s="44"/>
      <c r="D119" s="29" t="s">
        <v>117</v>
      </c>
      <c r="E119" s="40" t="str">
        <f>VLOOKUP(D119,Настройки!$B$8:$C$192,2,FALSE)</f>
        <v>0802</v>
      </c>
      <c r="F119" s="31" t="str">
        <f>VLOOKUP(D119,Настройки!$B$8:$I$192,3,FALSE)</f>
        <v>Аллергия, профессиональные заболевания</v>
      </c>
      <c r="G119" s="32" t="str">
        <f>VLOOKUP(D119,Настройки!$B$8:$I$192,4,FALSE)</f>
        <v xml:space="preserve">Проведения инструктажа по охране труда, уборка помещений </v>
      </c>
      <c r="H119" s="116" t="str">
        <f>VLOOKUP(D119,Настройки!$B$8:$I$192,5,FALSE)</f>
        <v>2</v>
      </c>
      <c r="I119" s="117" t="str">
        <f>VLOOKUP(D119,Настройки!$B$8:$I$192,6,FALSE)</f>
        <v>2</v>
      </c>
      <c r="J119" s="112">
        <f>H119*I119</f>
        <v>4</v>
      </c>
      <c r="K119" s="41" t="str">
        <f>VLOOKUP(D119,Настройки!$B$8:$I$192,7,FALSE)</f>
        <v xml:space="preserve"> Поддерживание существующих мер управления</v>
      </c>
      <c r="L119" s="117" t="str">
        <f>VLOOKUP(D119,Настройки!$B$8:$I$192,8,FALSE)</f>
        <v>2</v>
      </c>
      <c r="M119" s="117" t="str">
        <f>VLOOKUP(D119,Настройки!$B$8:$J$192,9,FALSE)</f>
        <v>2</v>
      </c>
      <c r="N119" s="112">
        <f>M119*L119</f>
        <v>4</v>
      </c>
      <c r="Z119" s="37"/>
    </row>
    <row r="120" spans="1:26" ht="86.25" customHeight="1" x14ac:dyDescent="0.2">
      <c r="A120" s="33" t="e">
        <f t="shared" si="27"/>
        <v>#REF!</v>
      </c>
      <c r="B120" s="42"/>
      <c r="C120" s="43"/>
      <c r="D120" s="29" t="s">
        <v>175</v>
      </c>
      <c r="E120" s="40">
        <f>VLOOKUP(D120,Настройки!$B$8:$C$192,2,FALSE)</f>
        <v>2201</v>
      </c>
      <c r="F120" s="31" t="str">
        <f>VLOOKUP(D120,Настройки!$B$8:$I$192,3,FALSE)</f>
        <v>Отравление продуктами горения в результате возникновения пожара, смерть</v>
      </c>
      <c r="G120" s="32" t="str">
        <f>VLOOKUP(D120,Настройки!$B$8:$I$192,4,FALSE)</f>
        <v xml:space="preserve">Наличие систем оповещения, автоматического пожаротушения, первичных средств пожаротушения </v>
      </c>
      <c r="H120" s="116" t="str">
        <f>VLOOKUP(D120,Настройки!$B$8:$I$192,5,FALSE)</f>
        <v>2</v>
      </c>
      <c r="I120" s="117" t="str">
        <f>VLOOKUP(D120,Настройки!$B$8:$I$192,6,FALSE)</f>
        <v>5</v>
      </c>
      <c r="J120" s="112">
        <f>H120*I120</f>
        <v>10</v>
      </c>
      <c r="K120" s="41" t="str">
        <f>VLOOKUP(D120,Настройки!$B$8:$I$192,7,FALSE)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120" s="117" t="str">
        <f>VLOOKUP(D120,Настройки!$B$8:$I$192,8,FALSE)</f>
        <v>1</v>
      </c>
      <c r="M120" s="117" t="str">
        <f>VLOOKUP(D120,Настройки!$B$8:$J$192,9,FALSE)</f>
        <v>5</v>
      </c>
      <c r="N120" s="112">
        <f>M120*L120</f>
        <v>5</v>
      </c>
      <c r="Z120" s="37"/>
    </row>
    <row r="121" spans="1:26" ht="86.25" customHeight="1" x14ac:dyDescent="0.2">
      <c r="A121" s="33" t="e">
        <f t="shared" si="27"/>
        <v>#REF!</v>
      </c>
      <c r="B121" s="42"/>
      <c r="C121" s="44"/>
      <c r="D121" s="29" t="s">
        <v>177</v>
      </c>
      <c r="E121" s="40">
        <f>VLOOKUP(D121,Настройки!$B$8:$C$192,2,FALSE)</f>
        <v>2203</v>
      </c>
      <c r="F121" s="31" t="str">
        <f>VLOOKUP(D121,Настройки!$B$8:$I$192,3,FALSE)</f>
        <v>Ожог, получение увечий</v>
      </c>
      <c r="G121" s="32" t="str">
        <f>VLOOKUP(D121,Настройки!$B$8:$I$192,4,FALSE)</f>
        <v xml:space="preserve">Наличие систем оповещения, автоматического пожаротушения, первичных средств пожаротушения </v>
      </c>
      <c r="H121" s="116" t="str">
        <f>VLOOKUP(D121,Настройки!$B$8:$I$192,5,FALSE)</f>
        <v>2</v>
      </c>
      <c r="I121" s="117" t="str">
        <f>VLOOKUP(D121,Настройки!$B$8:$I$192,6,FALSE)</f>
        <v>5</v>
      </c>
      <c r="J121" s="112">
        <f>H121*I121</f>
        <v>10</v>
      </c>
      <c r="K121" s="41" t="str">
        <f>VLOOKUP(D121,Настройки!$B$8:$I$192,7,FALSE)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121" s="117" t="str">
        <f>VLOOKUP(D121,Настройки!$B$8:$I$192,8,FALSE)</f>
        <v>1</v>
      </c>
      <c r="M121" s="117" t="str">
        <f>VLOOKUP(D121,Настройки!$B$8:$J$192,9,FALSE)</f>
        <v>5</v>
      </c>
      <c r="N121" s="112">
        <f>M121*L121</f>
        <v>5</v>
      </c>
      <c r="Z121" s="37"/>
    </row>
    <row r="122" spans="1:26" s="36" customFormat="1" ht="14.1" customHeight="1" x14ac:dyDescent="0.2">
      <c r="B122" s="180" t="s">
        <v>501</v>
      </c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2"/>
      <c r="Z122" s="37"/>
    </row>
    <row r="123" spans="1:26" ht="86.25" customHeight="1" x14ac:dyDescent="0.2">
      <c r="A123" s="33" t="e">
        <f>A120+1</f>
        <v>#REF!</v>
      </c>
      <c r="B123" s="42" t="s">
        <v>487</v>
      </c>
      <c r="C123" s="44" t="s">
        <v>485</v>
      </c>
      <c r="D123" s="29" t="s">
        <v>131</v>
      </c>
      <c r="E123" s="40">
        <f>VLOOKUP(D123,Настройки!$B$8:$C$192,2,FALSE)</f>
        <v>1007</v>
      </c>
      <c r="F123" s="31" t="str">
        <f>VLOOKUP(D123,Настройки!$B$8:$I$192,3,FALSE)</f>
        <v>Значительные эмоциональные перегрузки, переутомление</v>
      </c>
      <c r="G123" s="32" t="str">
        <f>VLOOKUP(D123,Настройки!$B$8:$I$192,4,FALSE)</f>
        <v>Соблюдение регламентированных перерывов.</v>
      </c>
      <c r="H123" s="116" t="str">
        <f>VLOOKUP(D123,Настройки!$B$8:$I$192,5,FALSE)</f>
        <v>3</v>
      </c>
      <c r="I123" s="117" t="str">
        <f>VLOOKUP(D123,Настройки!$B$8:$I$192,6,FALSE)</f>
        <v>4</v>
      </c>
      <c r="J123" s="112">
        <f>H123*I123</f>
        <v>12</v>
      </c>
      <c r="K123" s="41" t="str">
        <f>VLOOKUP(D123,Настройки!$B$8:$I$192,7,FALSE)</f>
        <v>Соблюдение графика отпусков. Время на отдых и личные потребности устанавливается с учетом реального состояния условий труда.</v>
      </c>
      <c r="L123" s="117" t="str">
        <f>VLOOKUP(D123,Настройки!$B$8:$I$192,8,FALSE)</f>
        <v>2</v>
      </c>
      <c r="M123" s="117" t="str">
        <f>VLOOKUP(D123,Настройки!$B$8:$J$192,9,FALSE)</f>
        <v>3</v>
      </c>
      <c r="N123" s="112">
        <f>M123*L123</f>
        <v>6</v>
      </c>
      <c r="Z123" s="37"/>
    </row>
    <row r="124" spans="1:26" ht="86.25" customHeight="1" x14ac:dyDescent="0.2">
      <c r="A124" s="33" t="e">
        <f>A121+1</f>
        <v>#REF!</v>
      </c>
      <c r="B124" s="42"/>
      <c r="C124" s="44"/>
      <c r="D124" s="29" t="s">
        <v>79</v>
      </c>
      <c r="E124" s="40" t="str">
        <f>VLOOKUP(D124,Настройки!$B$8:$C$192,2,FALSE)</f>
        <v>0202</v>
      </c>
      <c r="F124" s="31" t="str">
        <f>VLOOKUP(D124,Настройки!$B$8:$I$192,3,FALSE)</f>
        <v>Возможность травмирования</v>
      </c>
      <c r="G124" s="32" t="str">
        <f>VLOOKUP(D124,Настройки!$B$8:$I$192,4,FALSE)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124" s="116" t="str">
        <f>VLOOKUP(D124,Настройки!$B$8:$I$192,5,FALSE)</f>
        <v>2</v>
      </c>
      <c r="I124" s="117" t="str">
        <f>VLOOKUP(D124,Настройки!$B$8:$I$192,6,FALSE)</f>
        <v>3</v>
      </c>
      <c r="J124" s="112">
        <f t="shared" si="3"/>
        <v>6</v>
      </c>
      <c r="K124" s="41" t="str">
        <f>VLOOKUP(D124,Настройки!$B$8:$I$192,7,FALSE)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124" s="117" t="str">
        <f>VLOOKUP(D124,Настройки!$B$8:$I$192,8,FALSE)</f>
        <v>2</v>
      </c>
      <c r="M124" s="117" t="str">
        <f>VLOOKUP(D124,Настройки!$B$8:$J$192,9,FALSE)</f>
        <v>3</v>
      </c>
      <c r="N124" s="112">
        <f t="shared" si="4"/>
        <v>6</v>
      </c>
      <c r="Z124" s="37"/>
    </row>
    <row r="125" spans="1:26" ht="86.25" customHeight="1" x14ac:dyDescent="0.2">
      <c r="A125" s="33" t="e">
        <f t="shared" si="27"/>
        <v>#REF!</v>
      </c>
      <c r="B125" s="42"/>
      <c r="C125" s="44"/>
      <c r="D125" s="29" t="s">
        <v>374</v>
      </c>
      <c r="E125" s="40" t="str">
        <f>VLOOKUP(D125,Настройки!$B$8:$C$192,2,FALSE)</f>
        <v>0102</v>
      </c>
      <c r="F125" s="31" t="str">
        <f>VLOOKUP(D125,Настройки!$B$8:$I$192,3,FALSE)</f>
        <v>Возможность травмирования, переломы</v>
      </c>
      <c r="G125" s="32" t="str">
        <f>VLOOKUP(D125,Настройки!$B$8:$I$192,4,FALSE)</f>
        <v>Проведение инструктажа по охране труда</v>
      </c>
      <c r="H125" s="116" t="str">
        <f>VLOOKUP(D125,Настройки!$B$8:$I$192,5,FALSE)</f>
        <v>2</v>
      </c>
      <c r="I125" s="117" t="str">
        <f>VLOOKUP(D125,Настройки!$B$8:$I$192,6,FALSE)</f>
        <v>3</v>
      </c>
      <c r="J125" s="112">
        <f t="shared" si="3"/>
        <v>6</v>
      </c>
      <c r="K125" s="41" t="str">
        <f>VLOOKUP(D125,Настройки!$B$8:$I$192,7,FALSE)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125" s="117" t="str">
        <f>VLOOKUP(D125,Настройки!$B$8:$I$192,8,FALSE)</f>
        <v>1</v>
      </c>
      <c r="M125" s="117" t="str">
        <f>VLOOKUP(D125,Настройки!$B$8:$J$192,9,FALSE)</f>
        <v>3</v>
      </c>
      <c r="N125" s="112">
        <f t="shared" si="4"/>
        <v>3</v>
      </c>
      <c r="Z125" s="37"/>
    </row>
    <row r="126" spans="1:26" ht="86.25" customHeight="1" x14ac:dyDescent="0.2">
      <c r="A126" s="33" t="e">
        <f t="shared" si="27"/>
        <v>#REF!</v>
      </c>
      <c r="B126" s="42"/>
      <c r="C126" s="43"/>
      <c r="D126" s="29" t="s">
        <v>68</v>
      </c>
      <c r="E126" s="40" t="str">
        <f>VLOOKUP(D126,Настройки!$B$8:$C$192,2,FALSE)</f>
        <v>0124</v>
      </c>
      <c r="F126" s="31" t="str">
        <f>VLOOKUP(D126,Настройки!$B$8:$I$192,3,FALSE)</f>
        <v>Возможность травмирования</v>
      </c>
      <c r="G126" s="32" t="str">
        <f>VLOOKUP(D126,Настройки!$B$8:$I$192,4,FALSE)</f>
        <v>Проведение инструктажа по охране труда</v>
      </c>
      <c r="H126" s="116" t="str">
        <f>VLOOKUP(D126,Настройки!$B$8:$I$192,5,FALSE)</f>
        <v>2</v>
      </c>
      <c r="I126" s="117" t="str">
        <f>VLOOKUP(D126,Настройки!$B$8:$I$192,6,FALSE)</f>
        <v>3</v>
      </c>
      <c r="J126" s="112">
        <f t="shared" si="3"/>
        <v>6</v>
      </c>
      <c r="K126" s="41" t="str">
        <f>VLOOKUP(D126,Настройки!$B$8:$I$192,7,FALSE)</f>
        <v>Поддерживание существующих мер управления</v>
      </c>
      <c r="L126" s="117" t="str">
        <f>VLOOKUP(D126,Настройки!$B$8:$I$192,8,FALSE)</f>
        <v>2</v>
      </c>
      <c r="M126" s="117" t="str">
        <f>VLOOKUP(D126,Настройки!$B$8:$J$192,9,FALSE)</f>
        <v>3</v>
      </c>
      <c r="N126" s="112">
        <f t="shared" si="4"/>
        <v>6</v>
      </c>
      <c r="Z126" s="37"/>
    </row>
    <row r="127" spans="1:26" ht="86.25" customHeight="1" x14ac:dyDescent="0.2">
      <c r="A127" s="33" t="e">
        <f t="shared" si="27"/>
        <v>#REF!</v>
      </c>
      <c r="B127" s="42"/>
      <c r="C127" s="43"/>
      <c r="D127" s="29" t="s">
        <v>373</v>
      </c>
      <c r="E127" s="40">
        <f>VLOOKUP(D127,Настройки!$B$8:$C$192,2,FALSE)</f>
        <v>1001</v>
      </c>
      <c r="F127" s="31" t="str">
        <f>VLOOKUP(D127,Настройки!$B$8:$I$192,3,FALSE)</f>
        <v>Возникновение заболеваний опорно-двигательного аппарата</v>
      </c>
      <c r="G127" s="32" t="str">
        <f>VLOOKUP(D127,Настройки!$B$8:$I$192,4,FALSE)</f>
        <v xml:space="preserve">Проведение инструктажа по охране труда. </v>
      </c>
      <c r="H127" s="116" t="str">
        <f>VLOOKUP(D127,Настройки!$B$8:$I$192,5,FALSE)</f>
        <v>2</v>
      </c>
      <c r="I127" s="117" t="str">
        <f>VLOOKUP(D127,Настройки!$B$8:$I$192,6,FALSE)</f>
        <v>3</v>
      </c>
      <c r="J127" s="112">
        <f t="shared" si="3"/>
        <v>6</v>
      </c>
      <c r="K127" s="41" t="str">
        <f>VLOOKUP(D127,Настройки!$B$8:$I$192,7,FALSE)</f>
        <v>Механизация работ или использованию ручных технических средств.</v>
      </c>
      <c r="L127" s="117" t="str">
        <f>VLOOKUP(D127,Настройки!$B$8:$I$192,8,FALSE)</f>
        <v>2</v>
      </c>
      <c r="M127" s="117" t="str">
        <f>VLOOKUP(D127,Настройки!$B$8:$J$192,9,FALSE)</f>
        <v>3</v>
      </c>
      <c r="N127" s="112">
        <f t="shared" si="4"/>
        <v>6</v>
      </c>
      <c r="Z127" s="37"/>
    </row>
    <row r="128" spans="1:26" ht="86.25" customHeight="1" x14ac:dyDescent="0.2">
      <c r="A128" s="33" t="e">
        <f t="shared" si="27"/>
        <v>#REF!</v>
      </c>
      <c r="B128" s="42"/>
      <c r="C128" s="43"/>
      <c r="D128" s="29" t="s">
        <v>127</v>
      </c>
      <c r="E128" s="40">
        <f>VLOOKUP(D128,Настройки!$B$8:$C$192,2,FALSE)</f>
        <v>1003</v>
      </c>
      <c r="F128" s="31" t="str">
        <f>VLOOKUP(D128,Настройки!$B$8:$I$192,3,FALSE)</f>
        <v>Возникновение заболеваний опорно-двигательного аппарата</v>
      </c>
      <c r="G128" s="32" t="str">
        <f>VLOOKUP(D128,Настройки!$B$8:$I$192,4,FALSE)</f>
        <v>Введение рационального режима труда и отдыха</v>
      </c>
      <c r="H128" s="116" t="str">
        <f>VLOOKUP(D128,Настройки!$B$8:$I$192,5,FALSE)</f>
        <v>2</v>
      </c>
      <c r="I128" s="117" t="str">
        <f>VLOOKUP(D128,Настройки!$B$8:$I$192,6,FALSE)</f>
        <v>3</v>
      </c>
      <c r="J128" s="112">
        <f t="shared" si="3"/>
        <v>6</v>
      </c>
      <c r="K128" s="41" t="str">
        <f>VLOOKUP(D128,Настройки!$B$8:$I$192,7,FALSE)</f>
        <v>Правильная организация рабочего места. Обеспечение  внутрисменных  перерывов  для  отдыха  работников</v>
      </c>
      <c r="L128" s="117" t="str">
        <f>VLOOKUP(D128,Настройки!$B$8:$I$192,8,FALSE)</f>
        <v>1</v>
      </c>
      <c r="M128" s="117" t="str">
        <f>VLOOKUP(D128,Настройки!$B$8:$J$192,9,FALSE)</f>
        <v>3</v>
      </c>
      <c r="N128" s="112">
        <f t="shared" si="4"/>
        <v>3</v>
      </c>
      <c r="Z128" s="37"/>
    </row>
    <row r="129" spans="1:26" ht="86.25" customHeight="1" x14ac:dyDescent="0.2">
      <c r="A129" s="33" t="e">
        <f t="shared" si="27"/>
        <v>#REF!</v>
      </c>
      <c r="B129" s="42"/>
      <c r="C129" s="43"/>
      <c r="D129" s="29" t="s">
        <v>128</v>
      </c>
      <c r="E129" s="40">
        <f>VLOOKUP(D129,Настройки!$B$8:$C$192,2,FALSE)</f>
        <v>1004</v>
      </c>
      <c r="F129" s="31" t="str">
        <f>VLOOKUP(D129,Настройки!$B$8:$I$192,3,FALSE)</f>
        <v>Возникновение заболеваний опорно-двигательного аппарата</v>
      </c>
      <c r="G129" s="32" t="str">
        <f>VLOOKUP(D129,Настройки!$B$8:$I$192,4,FALSE)</f>
        <v>Соблюдение правил внутреннего распорядка. Проведение инструктажа по охране труда</v>
      </c>
      <c r="H129" s="116" t="str">
        <f>VLOOKUP(D129,Настройки!$B$8:$I$192,5,FALSE)</f>
        <v>2</v>
      </c>
      <c r="I129" s="117" t="str">
        <f>VLOOKUP(D129,Настройки!$B$8:$I$192,6,FALSE)</f>
        <v>3</v>
      </c>
      <c r="J129" s="112">
        <f t="shared" ref="J129" si="44">H129*I129</f>
        <v>6</v>
      </c>
      <c r="K129" s="41" t="str">
        <f>VLOOKUP(D129,Настройки!$B$8:$I$192,7,FALSE)</f>
        <v>Правильная организация рабочего места. Установить режимы труда и отдыха с четкой регламентацией перерывов.</v>
      </c>
      <c r="L129" s="117" t="str">
        <f>VLOOKUP(D129,Настройки!$B$8:$I$192,8,FALSE)</f>
        <v>1</v>
      </c>
      <c r="M129" s="117" t="str">
        <f>VLOOKUP(D129,Настройки!$B$8:$J$192,9,FALSE)</f>
        <v>3</v>
      </c>
      <c r="N129" s="112">
        <f t="shared" ref="N129" si="45">M129*L129</f>
        <v>3</v>
      </c>
      <c r="Z129" s="37"/>
    </row>
    <row r="130" spans="1:26" ht="86.25" customHeight="1" x14ac:dyDescent="0.2">
      <c r="A130" s="33" t="e">
        <f t="shared" si="27"/>
        <v>#REF!</v>
      </c>
      <c r="B130" s="42"/>
      <c r="C130" s="43"/>
      <c r="D130" s="29" t="s">
        <v>132</v>
      </c>
      <c r="E130" s="40">
        <f>VLOOKUP(D130,Настройки!$B$8:$C$192,2,FALSE)</f>
        <v>1008</v>
      </c>
      <c r="F130" s="31" t="str">
        <f>VLOOKUP(D130,Настройки!$B$8:$I$192,3,FALSE)</f>
        <v>Повышенное утомление</v>
      </c>
      <c r="G130" s="32" t="str">
        <f>VLOOKUP(D130,Настройки!$B$8:$I$192,4,FALSE)</f>
        <v xml:space="preserve">Соблюдение регламентированных перерывов при работе с ПЭВМ. </v>
      </c>
      <c r="H130" s="116" t="str">
        <f>VLOOKUP(D130,Настройки!$B$8:$I$192,5,FALSE)</f>
        <v>2</v>
      </c>
      <c r="I130" s="117" t="str">
        <f>VLOOKUP(D130,Настройки!$B$8:$I$192,6,FALSE)</f>
        <v>3</v>
      </c>
      <c r="J130" s="112">
        <f>H130*I130</f>
        <v>6</v>
      </c>
      <c r="K130" s="41" t="str">
        <f>VLOOKUP(D130,Настройки!$B$8:$I$192,7,FALSE)</f>
        <v xml:space="preserve"> Проведение гимнастики для глаз ( комплексы упражнений для глаз СанПиН 2.2.2/2.4.1340-03 (прил. 8) </v>
      </c>
      <c r="L130" s="117" t="str">
        <f>VLOOKUP(D130,Настройки!$B$8:$I$192,8,FALSE)</f>
        <v>1</v>
      </c>
      <c r="M130" s="117" t="str">
        <f>VLOOKUP(D130,Настройки!$B$8:$J$192,9,FALSE)</f>
        <v>3</v>
      </c>
      <c r="N130" s="112">
        <f>M130*L130</f>
        <v>3</v>
      </c>
      <c r="Z130" s="37"/>
    </row>
    <row r="131" spans="1:26" ht="86.25" customHeight="1" x14ac:dyDescent="0.2">
      <c r="A131" s="33" t="e">
        <f t="shared" si="27"/>
        <v>#REF!</v>
      </c>
      <c r="B131" s="42"/>
      <c r="C131" s="44"/>
      <c r="D131" s="29" t="s">
        <v>144</v>
      </c>
      <c r="E131" s="40">
        <f>VLOOKUP(D131,Настройки!$B$8:$C$192,2,FALSE)</f>
        <v>1406</v>
      </c>
      <c r="F131" s="31" t="str">
        <f>VLOOKUP(D131,Настройки!$B$8:$I$192,3,FALSE)</f>
        <v>Переутомления, стресс</v>
      </c>
      <c r="G131" s="32" t="str">
        <f>VLOOKUP(D131,Настройки!$B$8:$I$192,4,FALSE)</f>
        <v>Помещения, где размещаются рабочие места с ПЭВМ, оборудованы защитным заземлением (занулением)</v>
      </c>
      <c r="H131" s="116" t="str">
        <f>VLOOKUP(D131,Настройки!$B$8:$I$192,5,FALSE)</f>
        <v>2</v>
      </c>
      <c r="I131" s="117" t="str">
        <f>VLOOKUP(D131,Настройки!$B$8:$I$192,6,FALSE)</f>
        <v>3</v>
      </c>
      <c r="J131" s="112">
        <f t="shared" si="3"/>
        <v>6</v>
      </c>
      <c r="K131" s="41" t="str">
        <f>VLOOKUP(D131,Настройки!$B$8:$I$192,7,FALSE)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131" s="117" t="str">
        <f>VLOOKUP(D131,Настройки!$B$8:$I$192,8,FALSE)</f>
        <v>1</v>
      </c>
      <c r="M131" s="117" t="str">
        <f>VLOOKUP(D131,Настройки!$B$8:$J$192,9,FALSE)</f>
        <v>3</v>
      </c>
      <c r="N131" s="112">
        <f t="shared" si="4"/>
        <v>3</v>
      </c>
      <c r="Z131" s="37"/>
    </row>
    <row r="132" spans="1:26" ht="86.25" customHeight="1" x14ac:dyDescent="0.2">
      <c r="A132" s="33" t="e">
        <f t="shared" si="27"/>
        <v>#REF!</v>
      </c>
      <c r="B132" s="42"/>
      <c r="C132" s="44"/>
      <c r="D132" s="29" t="s">
        <v>117</v>
      </c>
      <c r="E132" s="40" t="str">
        <f>VLOOKUP(D132,Настройки!$B$8:$C$192,2,FALSE)</f>
        <v>0802</v>
      </c>
      <c r="F132" s="31" t="str">
        <f>VLOOKUP(D132,Настройки!$B$8:$I$192,3,FALSE)</f>
        <v>Аллергия, профессиональные заболевания</v>
      </c>
      <c r="G132" s="32" t="str">
        <f>VLOOKUP(D132,Настройки!$B$8:$I$192,4,FALSE)</f>
        <v xml:space="preserve">Проведения инструктажа по охране труда, уборка помещений </v>
      </c>
      <c r="H132" s="116" t="str">
        <f>VLOOKUP(D132,Настройки!$B$8:$I$192,5,FALSE)</f>
        <v>2</v>
      </c>
      <c r="I132" s="117" t="str">
        <f>VLOOKUP(D132,Настройки!$B$8:$I$192,6,FALSE)</f>
        <v>2</v>
      </c>
      <c r="J132" s="112">
        <f t="shared" si="3"/>
        <v>4</v>
      </c>
      <c r="K132" s="41" t="str">
        <f>VLOOKUP(D132,Настройки!$B$8:$I$192,7,FALSE)</f>
        <v xml:space="preserve"> Поддерживание существующих мер управления</v>
      </c>
      <c r="L132" s="117" t="str">
        <f>VLOOKUP(D132,Настройки!$B$8:$I$192,8,FALSE)</f>
        <v>2</v>
      </c>
      <c r="M132" s="117" t="str">
        <f>VLOOKUP(D132,Настройки!$B$8:$J$192,9,FALSE)</f>
        <v>2</v>
      </c>
      <c r="N132" s="112">
        <f t="shared" si="4"/>
        <v>4</v>
      </c>
      <c r="Z132" s="37"/>
    </row>
    <row r="133" spans="1:26" ht="86.25" customHeight="1" x14ac:dyDescent="0.2">
      <c r="A133" s="33" t="e">
        <f t="shared" si="27"/>
        <v>#REF!</v>
      </c>
      <c r="B133" s="42"/>
      <c r="C133" s="43"/>
      <c r="D133" s="29" t="s">
        <v>175</v>
      </c>
      <c r="E133" s="40">
        <f>VLOOKUP(D133,Настройки!$B$8:$C$192,2,FALSE)</f>
        <v>2201</v>
      </c>
      <c r="F133" s="31" t="str">
        <f>VLOOKUP(D133,Настройки!$B$8:$I$192,3,FALSE)</f>
        <v>Отравление продуктами горения в результате возникновения пожара, смерть</v>
      </c>
      <c r="G133" s="32" t="str">
        <f>VLOOKUP(D133,Настройки!$B$8:$I$192,4,FALSE)</f>
        <v xml:space="preserve">Наличие систем оповещения, автоматического пожаротушения, первичных средств пожаротушения </v>
      </c>
      <c r="H133" s="116" t="str">
        <f>VLOOKUP(D133,Настройки!$B$8:$I$192,5,FALSE)</f>
        <v>2</v>
      </c>
      <c r="I133" s="117" t="str">
        <f>VLOOKUP(D133,Настройки!$B$8:$I$192,6,FALSE)</f>
        <v>5</v>
      </c>
      <c r="J133" s="112">
        <f t="shared" si="3"/>
        <v>10</v>
      </c>
      <c r="K133" s="41" t="str">
        <f>VLOOKUP(D133,Настройки!$B$8:$I$192,7,FALSE)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133" s="117" t="str">
        <f>VLOOKUP(D133,Настройки!$B$8:$I$192,8,FALSE)</f>
        <v>1</v>
      </c>
      <c r="M133" s="117" t="str">
        <f>VLOOKUP(D133,Настройки!$B$8:$J$192,9,FALSE)</f>
        <v>5</v>
      </c>
      <c r="N133" s="112">
        <f t="shared" si="4"/>
        <v>5</v>
      </c>
      <c r="Z133" s="37"/>
    </row>
    <row r="134" spans="1:26" ht="86.25" customHeight="1" x14ac:dyDescent="0.2">
      <c r="A134" s="33" t="e">
        <f t="shared" si="27"/>
        <v>#REF!</v>
      </c>
      <c r="B134" s="42"/>
      <c r="C134" s="43"/>
      <c r="D134" s="29" t="s">
        <v>177</v>
      </c>
      <c r="E134" s="40">
        <f>VLOOKUP(D134,Настройки!$B$8:$C$192,2,FALSE)</f>
        <v>2203</v>
      </c>
      <c r="F134" s="31" t="str">
        <f>VLOOKUP(D134,Настройки!$B$8:$I$192,3,FALSE)</f>
        <v>Ожог, получение увечий</v>
      </c>
      <c r="G134" s="32" t="str">
        <f>VLOOKUP(D134,Настройки!$B$8:$I$192,4,FALSE)</f>
        <v xml:space="preserve">Наличие систем оповещения, автоматического пожаротушения, первичных средств пожаротушения </v>
      </c>
      <c r="H134" s="116" t="str">
        <f>VLOOKUP(D134,Настройки!$B$8:$I$192,5,FALSE)</f>
        <v>2</v>
      </c>
      <c r="I134" s="117" t="str">
        <f>VLOOKUP(D134,Настройки!$B$8:$I$192,6,FALSE)</f>
        <v>5</v>
      </c>
      <c r="J134" s="112">
        <f t="shared" si="3"/>
        <v>10</v>
      </c>
      <c r="K134" s="41" t="str">
        <f>VLOOKUP(D134,Настройки!$B$8:$I$192,7,FALSE)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134" s="117" t="str">
        <f>VLOOKUP(D134,Настройки!$B$8:$I$192,8,FALSE)</f>
        <v>1</v>
      </c>
      <c r="M134" s="117" t="str">
        <f>VLOOKUP(D134,Настройки!$B$8:$J$192,9,FALSE)</f>
        <v>5</v>
      </c>
      <c r="N134" s="112">
        <f t="shared" si="4"/>
        <v>5</v>
      </c>
      <c r="Z134" s="37"/>
    </row>
    <row r="135" spans="1:26" ht="86.25" customHeight="1" x14ac:dyDescent="0.2">
      <c r="A135" s="33" t="e">
        <f t="shared" si="27"/>
        <v>#REF!</v>
      </c>
      <c r="B135" s="42" t="s">
        <v>502</v>
      </c>
      <c r="C135" s="44" t="s">
        <v>485</v>
      </c>
      <c r="D135" s="29" t="s">
        <v>79</v>
      </c>
      <c r="E135" s="40" t="str">
        <f>VLOOKUP(D135,Настройки!$B$8:$C$192,2,FALSE)</f>
        <v>0202</v>
      </c>
      <c r="F135" s="31" t="str">
        <f>VLOOKUP(D135,Настройки!$B$8:$I$192,3,FALSE)</f>
        <v>Возможность травмирования</v>
      </c>
      <c r="G135" s="32" t="str">
        <f>VLOOKUP(D135,Настройки!$B$8:$I$192,4,FALSE)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135" s="116" t="str">
        <f>VLOOKUP(D135,Настройки!$B$8:$I$192,5,FALSE)</f>
        <v>2</v>
      </c>
      <c r="I135" s="117" t="str">
        <f>VLOOKUP(D135,Настройки!$B$8:$I$192,6,FALSE)</f>
        <v>3</v>
      </c>
      <c r="J135" s="112">
        <f t="shared" si="3"/>
        <v>6</v>
      </c>
      <c r="K135" s="41" t="str">
        <f>VLOOKUP(D135,Настройки!$B$8:$I$192,7,FALSE)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135" s="117" t="str">
        <f>VLOOKUP(D135,Настройки!$B$8:$I$192,8,FALSE)</f>
        <v>2</v>
      </c>
      <c r="M135" s="117" t="str">
        <f>VLOOKUP(D135,Настройки!$B$8:$J$192,9,FALSE)</f>
        <v>3</v>
      </c>
      <c r="N135" s="112">
        <f t="shared" si="4"/>
        <v>6</v>
      </c>
      <c r="Z135" s="37"/>
    </row>
    <row r="136" spans="1:26" ht="86.25" customHeight="1" x14ac:dyDescent="0.2">
      <c r="A136" s="33" t="e">
        <f t="shared" si="27"/>
        <v>#REF!</v>
      </c>
      <c r="B136" s="42"/>
      <c r="C136" s="44"/>
      <c r="D136" s="29" t="s">
        <v>374</v>
      </c>
      <c r="E136" s="40" t="str">
        <f>VLOOKUP(D136,Настройки!$B$8:$C$192,2,FALSE)</f>
        <v>0102</v>
      </c>
      <c r="F136" s="31" t="str">
        <f>VLOOKUP(D136,Настройки!$B$8:$I$192,3,FALSE)</f>
        <v>Возможность травмирования, переломы</v>
      </c>
      <c r="G136" s="32" t="str">
        <f>VLOOKUP(D136,Настройки!$B$8:$I$192,4,FALSE)</f>
        <v>Проведение инструктажа по охране труда</v>
      </c>
      <c r="H136" s="116" t="str">
        <f>VLOOKUP(D136,Настройки!$B$8:$I$192,5,FALSE)</f>
        <v>2</v>
      </c>
      <c r="I136" s="117" t="str">
        <f>VLOOKUP(D136,Настройки!$B$8:$I$192,6,FALSE)</f>
        <v>3</v>
      </c>
      <c r="J136" s="112">
        <f t="shared" si="3"/>
        <v>6</v>
      </c>
      <c r="K136" s="41" t="str">
        <f>VLOOKUP(D136,Настройки!$B$8:$I$192,7,FALSE)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136" s="117" t="str">
        <f>VLOOKUP(D136,Настройки!$B$8:$I$192,8,FALSE)</f>
        <v>1</v>
      </c>
      <c r="M136" s="117" t="str">
        <f>VLOOKUP(D136,Настройки!$B$8:$J$192,9,FALSE)</f>
        <v>3</v>
      </c>
      <c r="N136" s="112">
        <f t="shared" si="4"/>
        <v>3</v>
      </c>
      <c r="Z136" s="37"/>
    </row>
    <row r="137" spans="1:26" ht="86.25" customHeight="1" x14ac:dyDescent="0.2">
      <c r="A137" s="33" t="e">
        <f t="shared" si="27"/>
        <v>#REF!</v>
      </c>
      <c r="B137" s="42"/>
      <c r="C137" s="44"/>
      <c r="D137" s="29" t="s">
        <v>68</v>
      </c>
      <c r="E137" s="40" t="str">
        <f>VLOOKUP(D137,Настройки!$B$8:$C$192,2,FALSE)</f>
        <v>0124</v>
      </c>
      <c r="F137" s="31" t="str">
        <f>VLOOKUP(D137,Настройки!$B$8:$I$192,3,FALSE)</f>
        <v>Возможность травмирования</v>
      </c>
      <c r="G137" s="32" t="str">
        <f>VLOOKUP(D137,Настройки!$B$8:$I$192,4,FALSE)</f>
        <v>Проведение инструктажа по охране труда</v>
      </c>
      <c r="H137" s="116" t="str">
        <f>VLOOKUP(D137,Настройки!$B$8:$I$192,5,FALSE)</f>
        <v>2</v>
      </c>
      <c r="I137" s="117" t="str">
        <f>VLOOKUP(D137,Настройки!$B$8:$I$192,6,FALSE)</f>
        <v>3</v>
      </c>
      <c r="J137" s="112">
        <f t="shared" si="3"/>
        <v>6</v>
      </c>
      <c r="K137" s="41" t="str">
        <f>VLOOKUP(D137,Настройки!$B$8:$I$192,7,FALSE)</f>
        <v>Поддерживание существующих мер управления</v>
      </c>
      <c r="L137" s="117" t="str">
        <f>VLOOKUP(D137,Настройки!$B$8:$I$192,8,FALSE)</f>
        <v>2</v>
      </c>
      <c r="M137" s="117" t="str">
        <f>VLOOKUP(D137,Настройки!$B$8:$J$192,9,FALSE)</f>
        <v>3</v>
      </c>
      <c r="N137" s="112">
        <f t="shared" si="4"/>
        <v>6</v>
      </c>
      <c r="Z137" s="37"/>
    </row>
    <row r="138" spans="1:26" ht="86.25" customHeight="1" x14ac:dyDescent="0.2">
      <c r="A138" s="33" t="e">
        <f t="shared" si="27"/>
        <v>#REF!</v>
      </c>
      <c r="B138" s="42"/>
      <c r="C138" s="44"/>
      <c r="D138" s="29" t="s">
        <v>373</v>
      </c>
      <c r="E138" s="40">
        <f>VLOOKUP(D138,Настройки!$B$8:$C$192,2,FALSE)</f>
        <v>1001</v>
      </c>
      <c r="F138" s="31" t="str">
        <f>VLOOKUP(D138,Настройки!$B$8:$I$192,3,FALSE)</f>
        <v>Возникновение заболеваний опорно-двигательного аппарата</v>
      </c>
      <c r="G138" s="32" t="str">
        <f>VLOOKUP(D138,Настройки!$B$8:$I$192,4,FALSE)</f>
        <v xml:space="preserve">Проведение инструктажа по охране труда. </v>
      </c>
      <c r="H138" s="116" t="str">
        <f>VLOOKUP(D138,Настройки!$B$8:$I$192,5,FALSE)</f>
        <v>2</v>
      </c>
      <c r="I138" s="117" t="str">
        <f>VLOOKUP(D138,Настройки!$B$8:$I$192,6,FALSE)</f>
        <v>3</v>
      </c>
      <c r="J138" s="112">
        <f t="shared" si="3"/>
        <v>6</v>
      </c>
      <c r="K138" s="41" t="str">
        <f>VLOOKUP(D138,Настройки!$B$8:$I$192,7,FALSE)</f>
        <v>Механизация работ или использованию ручных технических средств.</v>
      </c>
      <c r="L138" s="117" t="str">
        <f>VLOOKUP(D138,Настройки!$B$8:$I$192,8,FALSE)</f>
        <v>2</v>
      </c>
      <c r="M138" s="117" t="str">
        <f>VLOOKUP(D138,Настройки!$B$8:$J$192,9,FALSE)</f>
        <v>3</v>
      </c>
      <c r="N138" s="112">
        <f t="shared" si="4"/>
        <v>6</v>
      </c>
      <c r="Z138" s="37"/>
    </row>
    <row r="139" spans="1:26" ht="86.25" customHeight="1" x14ac:dyDescent="0.2">
      <c r="A139" s="33" t="e">
        <f t="shared" si="27"/>
        <v>#REF!</v>
      </c>
      <c r="B139" s="42"/>
      <c r="C139" s="44"/>
      <c r="D139" s="29" t="s">
        <v>127</v>
      </c>
      <c r="E139" s="40">
        <f>VLOOKUP(D139,Настройки!$B$8:$C$192,2,FALSE)</f>
        <v>1003</v>
      </c>
      <c r="F139" s="31" t="str">
        <f>VLOOKUP(D139,Настройки!$B$8:$I$192,3,FALSE)</f>
        <v>Возникновение заболеваний опорно-двигательного аппарата</v>
      </c>
      <c r="G139" s="32" t="str">
        <f>VLOOKUP(D139,Настройки!$B$8:$I$192,4,FALSE)</f>
        <v>Введение рационального режима труда и отдыха</v>
      </c>
      <c r="H139" s="116" t="str">
        <f>VLOOKUP(D139,Настройки!$B$8:$I$192,5,FALSE)</f>
        <v>2</v>
      </c>
      <c r="I139" s="117" t="str">
        <f>VLOOKUP(D139,Настройки!$B$8:$I$192,6,FALSE)</f>
        <v>3</v>
      </c>
      <c r="J139" s="112">
        <f>H139*I139</f>
        <v>6</v>
      </c>
      <c r="K139" s="41" t="str">
        <f>VLOOKUP(D139,Настройки!$B$8:$I$192,7,FALSE)</f>
        <v>Правильная организация рабочего места. Обеспечение  внутрисменных  перерывов  для  отдыха  работников</v>
      </c>
      <c r="L139" s="117" t="str">
        <f>VLOOKUP(D139,Настройки!$B$8:$I$192,8,FALSE)</f>
        <v>1</v>
      </c>
      <c r="M139" s="117" t="str">
        <f>VLOOKUP(D139,Настройки!$B$8:$J$192,9,FALSE)</f>
        <v>3</v>
      </c>
      <c r="N139" s="112">
        <f>M139*L139</f>
        <v>3</v>
      </c>
      <c r="Z139" s="37"/>
    </row>
    <row r="140" spans="1:26" ht="86.25" customHeight="1" x14ac:dyDescent="0.2">
      <c r="A140" s="33" t="e">
        <f t="shared" si="27"/>
        <v>#REF!</v>
      </c>
      <c r="B140" s="42"/>
      <c r="C140" s="44"/>
      <c r="D140" s="29" t="s">
        <v>128</v>
      </c>
      <c r="E140" s="40">
        <f>VLOOKUP(D140,Настройки!$B$8:$C$192,2,FALSE)</f>
        <v>1004</v>
      </c>
      <c r="F140" s="31" t="str">
        <f>VLOOKUP(D140,Настройки!$B$8:$I$192,3,FALSE)</f>
        <v>Возникновение заболеваний опорно-двигательного аппарата</v>
      </c>
      <c r="G140" s="32" t="str">
        <f>VLOOKUP(D140,Настройки!$B$8:$I$192,4,FALSE)</f>
        <v>Соблюдение правил внутреннего распорядка. Проведение инструктажа по охране труда</v>
      </c>
      <c r="H140" s="116" t="str">
        <f>VLOOKUP(D140,Настройки!$B$8:$I$192,5,FALSE)</f>
        <v>2</v>
      </c>
      <c r="I140" s="117" t="str">
        <f>VLOOKUP(D140,Настройки!$B$8:$I$192,6,FALSE)</f>
        <v>3</v>
      </c>
      <c r="J140" s="112">
        <f>H140*I140</f>
        <v>6</v>
      </c>
      <c r="K140" s="41" t="str">
        <f>VLOOKUP(D140,Настройки!$B$8:$I$192,7,FALSE)</f>
        <v>Правильная организация рабочего места. Установить режимы труда и отдыха с четкой регламентацией перерывов.</v>
      </c>
      <c r="L140" s="117" t="str">
        <f>VLOOKUP(D140,Настройки!$B$8:$I$192,8,FALSE)</f>
        <v>1</v>
      </c>
      <c r="M140" s="117" t="str">
        <f>VLOOKUP(D140,Настройки!$B$8:$J$192,9,FALSE)</f>
        <v>3</v>
      </c>
      <c r="N140" s="112">
        <f>M140*L140</f>
        <v>3</v>
      </c>
      <c r="Z140" s="37"/>
    </row>
    <row r="141" spans="1:26" ht="86.25" customHeight="1" x14ac:dyDescent="0.2">
      <c r="A141" s="33" t="e">
        <f t="shared" si="27"/>
        <v>#REF!</v>
      </c>
      <c r="B141" s="42"/>
      <c r="C141" s="44"/>
      <c r="D141" s="29" t="s">
        <v>132</v>
      </c>
      <c r="E141" s="40">
        <f>VLOOKUP(D141,Настройки!$B$8:$C$192,2,FALSE)</f>
        <v>1008</v>
      </c>
      <c r="F141" s="31" t="str">
        <f>VLOOKUP(D141,Настройки!$B$8:$I$192,3,FALSE)</f>
        <v>Повышенное утомление</v>
      </c>
      <c r="G141" s="32" t="str">
        <f>VLOOKUP(D141,Настройки!$B$8:$I$192,4,FALSE)</f>
        <v xml:space="preserve">Соблюдение регламентированных перерывов при работе с ПЭВМ. </v>
      </c>
      <c r="H141" s="116" t="str">
        <f>VLOOKUP(D141,Настройки!$B$8:$I$192,5,FALSE)</f>
        <v>2</v>
      </c>
      <c r="I141" s="117" t="str">
        <f>VLOOKUP(D141,Настройки!$B$8:$I$192,6,FALSE)</f>
        <v>3</v>
      </c>
      <c r="J141" s="112">
        <f t="shared" ref="J141:J145" si="46">H141*I141</f>
        <v>6</v>
      </c>
      <c r="K141" s="41" t="str">
        <f>VLOOKUP(D141,Настройки!$B$8:$I$192,7,FALSE)</f>
        <v xml:space="preserve"> Проведение гимнастики для глаз ( комплексы упражнений для глаз СанПиН 2.2.2/2.4.1340-03 (прил. 8) </v>
      </c>
      <c r="L141" s="117" t="str">
        <f>VLOOKUP(D141,Настройки!$B$8:$I$192,8,FALSE)</f>
        <v>1</v>
      </c>
      <c r="M141" s="117" t="str">
        <f>VLOOKUP(D141,Настройки!$B$8:$J$192,9,FALSE)</f>
        <v>3</v>
      </c>
      <c r="N141" s="112">
        <f t="shared" ref="N141:N145" si="47">M141*L141</f>
        <v>3</v>
      </c>
      <c r="Z141" s="37"/>
    </row>
    <row r="142" spans="1:26" ht="86.25" customHeight="1" x14ac:dyDescent="0.2">
      <c r="A142" s="33" t="e">
        <f t="shared" si="27"/>
        <v>#REF!</v>
      </c>
      <c r="B142" s="42"/>
      <c r="C142" s="44"/>
      <c r="D142" s="29" t="s">
        <v>144</v>
      </c>
      <c r="E142" s="40">
        <f>VLOOKUP(D142,Настройки!$B$8:$C$192,2,FALSE)</f>
        <v>1406</v>
      </c>
      <c r="F142" s="31" t="str">
        <f>VLOOKUP(D142,Настройки!$B$8:$I$192,3,FALSE)</f>
        <v>Переутомления, стресс</v>
      </c>
      <c r="G142" s="32" t="str">
        <f>VLOOKUP(D142,Настройки!$B$8:$I$192,4,FALSE)</f>
        <v>Помещения, где размещаются рабочие места с ПЭВМ, оборудованы защитным заземлением (занулением)</v>
      </c>
      <c r="H142" s="116" t="str">
        <f>VLOOKUP(D142,Настройки!$B$8:$I$192,5,FALSE)</f>
        <v>2</v>
      </c>
      <c r="I142" s="117" t="str">
        <f>VLOOKUP(D142,Настройки!$B$8:$I$192,6,FALSE)</f>
        <v>3</v>
      </c>
      <c r="J142" s="112">
        <f t="shared" si="46"/>
        <v>6</v>
      </c>
      <c r="K142" s="41" t="str">
        <f>VLOOKUP(D142,Настройки!$B$8:$I$192,7,FALSE)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142" s="117" t="str">
        <f>VLOOKUP(D142,Настройки!$B$8:$I$192,8,FALSE)</f>
        <v>1</v>
      </c>
      <c r="M142" s="117" t="str">
        <f>VLOOKUP(D142,Настройки!$B$8:$J$192,9,FALSE)</f>
        <v>3</v>
      </c>
      <c r="N142" s="112">
        <f t="shared" si="47"/>
        <v>3</v>
      </c>
      <c r="Z142" s="37"/>
    </row>
    <row r="143" spans="1:26" ht="86.25" customHeight="1" x14ac:dyDescent="0.2">
      <c r="A143" s="33" t="e">
        <f t="shared" si="27"/>
        <v>#REF!</v>
      </c>
      <c r="B143" s="42"/>
      <c r="C143" s="44"/>
      <c r="D143" s="29" t="s">
        <v>117</v>
      </c>
      <c r="E143" s="40" t="str">
        <f>VLOOKUP(D143,Настройки!$B$8:$C$192,2,FALSE)</f>
        <v>0802</v>
      </c>
      <c r="F143" s="31" t="str">
        <f>VLOOKUP(D143,Настройки!$B$8:$I$192,3,FALSE)</f>
        <v>Аллергия, профессиональные заболевания</v>
      </c>
      <c r="G143" s="32" t="str">
        <f>VLOOKUP(D143,Настройки!$B$8:$I$192,4,FALSE)</f>
        <v xml:space="preserve">Проведения инструктажа по охране труда, уборка помещений </v>
      </c>
      <c r="H143" s="116" t="str">
        <f>VLOOKUP(D143,Настройки!$B$8:$I$192,5,FALSE)</f>
        <v>2</v>
      </c>
      <c r="I143" s="117" t="str">
        <f>VLOOKUP(D143,Настройки!$B$8:$I$192,6,FALSE)</f>
        <v>2</v>
      </c>
      <c r="J143" s="112">
        <f t="shared" si="46"/>
        <v>4</v>
      </c>
      <c r="K143" s="41" t="str">
        <f>VLOOKUP(D143,Настройки!$B$8:$I$192,7,FALSE)</f>
        <v xml:space="preserve"> Поддерживание существующих мер управления</v>
      </c>
      <c r="L143" s="117" t="str">
        <f>VLOOKUP(D143,Настройки!$B$8:$I$192,8,FALSE)</f>
        <v>2</v>
      </c>
      <c r="M143" s="117" t="str">
        <f>VLOOKUP(D143,Настройки!$B$8:$J$192,9,FALSE)</f>
        <v>2</v>
      </c>
      <c r="N143" s="112">
        <f t="shared" si="47"/>
        <v>4</v>
      </c>
      <c r="Z143" s="37"/>
    </row>
    <row r="144" spans="1:26" ht="86.25" customHeight="1" x14ac:dyDescent="0.2">
      <c r="A144" s="33" t="e">
        <f t="shared" si="27"/>
        <v>#REF!</v>
      </c>
      <c r="B144" s="42"/>
      <c r="C144" s="44"/>
      <c r="D144" s="29" t="s">
        <v>175</v>
      </c>
      <c r="E144" s="40">
        <f>VLOOKUP(D144,Настройки!$B$8:$C$192,2,FALSE)</f>
        <v>2201</v>
      </c>
      <c r="F144" s="31" t="str">
        <f>VLOOKUP(D144,Настройки!$B$8:$I$192,3,FALSE)</f>
        <v>Отравление продуктами горения в результате возникновения пожара, смерть</v>
      </c>
      <c r="G144" s="32" t="str">
        <f>VLOOKUP(D144,Настройки!$B$8:$I$192,4,FALSE)</f>
        <v xml:space="preserve">Наличие систем оповещения, автоматического пожаротушения, первичных средств пожаротушения </v>
      </c>
      <c r="H144" s="116" t="str">
        <f>VLOOKUP(D144,Настройки!$B$8:$I$192,5,FALSE)</f>
        <v>2</v>
      </c>
      <c r="I144" s="117" t="str">
        <f>VLOOKUP(D144,Настройки!$B$8:$I$192,6,FALSE)</f>
        <v>5</v>
      </c>
      <c r="J144" s="112">
        <f t="shared" si="46"/>
        <v>10</v>
      </c>
      <c r="K144" s="41" t="str">
        <f>VLOOKUP(D144,Настройки!$B$8:$I$192,7,FALSE)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144" s="117" t="str">
        <f>VLOOKUP(D144,Настройки!$B$8:$I$192,8,FALSE)</f>
        <v>1</v>
      </c>
      <c r="M144" s="117" t="str">
        <f>VLOOKUP(D144,Настройки!$B$8:$J$192,9,FALSE)</f>
        <v>5</v>
      </c>
      <c r="N144" s="112">
        <f t="shared" si="47"/>
        <v>5</v>
      </c>
      <c r="Z144" s="37"/>
    </row>
    <row r="145" spans="1:26" ht="86.25" customHeight="1" x14ac:dyDescent="0.2">
      <c r="A145" s="33" t="e">
        <f t="shared" si="27"/>
        <v>#REF!</v>
      </c>
      <c r="B145" s="42"/>
      <c r="C145" s="44"/>
      <c r="D145" s="29" t="s">
        <v>177</v>
      </c>
      <c r="E145" s="40">
        <f>VLOOKUP(D145,Настройки!$B$8:$C$192,2,FALSE)</f>
        <v>2203</v>
      </c>
      <c r="F145" s="31" t="str">
        <f>VLOOKUP(D145,Настройки!$B$8:$I$192,3,FALSE)</f>
        <v>Ожог, получение увечий</v>
      </c>
      <c r="G145" s="32" t="str">
        <f>VLOOKUP(D145,Настройки!$B$8:$I$192,4,FALSE)</f>
        <v xml:space="preserve">Наличие систем оповещения, автоматического пожаротушения, первичных средств пожаротушения </v>
      </c>
      <c r="H145" s="116" t="str">
        <f>VLOOKUP(D145,Настройки!$B$8:$I$192,5,FALSE)</f>
        <v>2</v>
      </c>
      <c r="I145" s="117" t="str">
        <f>VLOOKUP(D145,Настройки!$B$8:$I$192,6,FALSE)</f>
        <v>5</v>
      </c>
      <c r="J145" s="112">
        <f t="shared" si="46"/>
        <v>10</v>
      </c>
      <c r="K145" s="41" t="str">
        <f>VLOOKUP(D145,Настройки!$B$8:$I$192,7,FALSE)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145" s="117" t="str">
        <f>VLOOKUP(D145,Настройки!$B$8:$I$192,8,FALSE)</f>
        <v>1</v>
      </c>
      <c r="M145" s="117" t="str">
        <f>VLOOKUP(D145,Настройки!$B$8:$J$192,9,FALSE)</f>
        <v>5</v>
      </c>
      <c r="N145" s="112">
        <f t="shared" si="47"/>
        <v>5</v>
      </c>
      <c r="Z145" s="37"/>
    </row>
    <row r="146" spans="1:26" s="36" customFormat="1" ht="14.1" customHeight="1" x14ac:dyDescent="0.2">
      <c r="B146" s="180" t="s">
        <v>503</v>
      </c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2"/>
      <c r="Z146" s="37"/>
    </row>
    <row r="147" spans="1:26" ht="86.25" customHeight="1" x14ac:dyDescent="0.2">
      <c r="A147" s="33" t="e">
        <f>A144+1</f>
        <v>#REF!</v>
      </c>
      <c r="B147" s="42" t="s">
        <v>487</v>
      </c>
      <c r="C147" s="44" t="s">
        <v>485</v>
      </c>
      <c r="D147" s="29" t="s">
        <v>131</v>
      </c>
      <c r="E147" s="40">
        <f>VLOOKUP(D147,Настройки!$B$8:$C$192,2,FALSE)</f>
        <v>1007</v>
      </c>
      <c r="F147" s="31" t="str">
        <f>VLOOKUP(D147,Настройки!$B$8:$I$192,3,FALSE)</f>
        <v>Значительные эмоциональные перегрузки, переутомление</v>
      </c>
      <c r="G147" s="32" t="str">
        <f>VLOOKUP(D147,Настройки!$B$8:$I$192,4,FALSE)</f>
        <v>Соблюдение регламентированных перерывов.</v>
      </c>
      <c r="H147" s="116" t="str">
        <f>VLOOKUP(D147,Настройки!$B$8:$I$192,5,FALSE)</f>
        <v>3</v>
      </c>
      <c r="I147" s="117" t="str">
        <f>VLOOKUP(D147,Настройки!$B$8:$I$192,6,FALSE)</f>
        <v>4</v>
      </c>
      <c r="J147" s="112">
        <f>H147*I147</f>
        <v>12</v>
      </c>
      <c r="K147" s="41" t="str">
        <f>VLOOKUP(D147,Настройки!$B$8:$I$192,7,FALSE)</f>
        <v>Соблюдение графика отпусков. Время на отдых и личные потребности устанавливается с учетом реального состояния условий труда.</v>
      </c>
      <c r="L147" s="117" t="str">
        <f>VLOOKUP(D147,Настройки!$B$8:$I$192,8,FALSE)</f>
        <v>2</v>
      </c>
      <c r="M147" s="117" t="str">
        <f>VLOOKUP(D147,Настройки!$B$8:$J$192,9,FALSE)</f>
        <v>3</v>
      </c>
      <c r="N147" s="112">
        <f>M147*L147</f>
        <v>6</v>
      </c>
      <c r="Z147" s="37"/>
    </row>
    <row r="148" spans="1:26" ht="86.25" customHeight="1" x14ac:dyDescent="0.2">
      <c r="A148" s="33" t="e">
        <f>A145+1</f>
        <v>#REF!</v>
      </c>
      <c r="B148" s="42"/>
      <c r="C148" s="44"/>
      <c r="D148" s="29" t="s">
        <v>79</v>
      </c>
      <c r="E148" s="40" t="str">
        <f>VLOOKUP(D148,Настройки!$B$8:$C$192,2,FALSE)</f>
        <v>0202</v>
      </c>
      <c r="F148" s="31" t="str">
        <f>VLOOKUP(D148,Настройки!$B$8:$I$192,3,FALSE)</f>
        <v>Возможность травмирования</v>
      </c>
      <c r="G148" s="32" t="str">
        <f>VLOOKUP(D148,Настройки!$B$8:$I$192,4,FALSE)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148" s="116" t="str">
        <f>VLOOKUP(D148,Настройки!$B$8:$I$192,5,FALSE)</f>
        <v>2</v>
      </c>
      <c r="I148" s="117" t="str">
        <f>VLOOKUP(D148,Настройки!$B$8:$I$192,6,FALSE)</f>
        <v>3</v>
      </c>
      <c r="J148" s="112">
        <f t="shared" ref="J148:J153" si="48">H148*I148</f>
        <v>6</v>
      </c>
      <c r="K148" s="41" t="str">
        <f>VLOOKUP(D148,Настройки!$B$8:$I$192,7,FALSE)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148" s="117" t="str">
        <f>VLOOKUP(D148,Настройки!$B$8:$I$192,8,FALSE)</f>
        <v>2</v>
      </c>
      <c r="M148" s="117" t="str">
        <f>VLOOKUP(D148,Настройки!$B$8:$J$192,9,FALSE)</f>
        <v>3</v>
      </c>
      <c r="N148" s="112">
        <f t="shared" ref="N148:N153" si="49">M148*L148</f>
        <v>6</v>
      </c>
      <c r="Z148" s="37"/>
    </row>
    <row r="149" spans="1:26" ht="86.25" customHeight="1" x14ac:dyDescent="0.2">
      <c r="A149" s="33" t="e">
        <f t="shared" si="27"/>
        <v>#REF!</v>
      </c>
      <c r="B149" s="42"/>
      <c r="C149" s="44"/>
      <c r="D149" s="29" t="s">
        <v>374</v>
      </c>
      <c r="E149" s="40" t="str">
        <f>VLOOKUP(D149,Настройки!$B$8:$C$192,2,FALSE)</f>
        <v>0102</v>
      </c>
      <c r="F149" s="31" t="str">
        <f>VLOOKUP(D149,Настройки!$B$8:$I$192,3,FALSE)</f>
        <v>Возможность травмирования, переломы</v>
      </c>
      <c r="G149" s="32" t="str">
        <f>VLOOKUP(D149,Настройки!$B$8:$I$192,4,FALSE)</f>
        <v>Проведение инструктажа по охране труда</v>
      </c>
      <c r="H149" s="116" t="str">
        <f>VLOOKUP(D149,Настройки!$B$8:$I$192,5,FALSE)</f>
        <v>2</v>
      </c>
      <c r="I149" s="117" t="str">
        <f>VLOOKUP(D149,Настройки!$B$8:$I$192,6,FALSE)</f>
        <v>3</v>
      </c>
      <c r="J149" s="112">
        <f t="shared" si="48"/>
        <v>6</v>
      </c>
      <c r="K149" s="41" t="str">
        <f>VLOOKUP(D149,Настройки!$B$8:$I$192,7,FALSE)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149" s="117" t="str">
        <f>VLOOKUP(D149,Настройки!$B$8:$I$192,8,FALSE)</f>
        <v>1</v>
      </c>
      <c r="M149" s="117" t="str">
        <f>VLOOKUP(D149,Настройки!$B$8:$J$192,9,FALSE)</f>
        <v>3</v>
      </c>
      <c r="N149" s="112">
        <f t="shared" si="49"/>
        <v>3</v>
      </c>
      <c r="Z149" s="37"/>
    </row>
    <row r="150" spans="1:26" ht="86.25" customHeight="1" x14ac:dyDescent="0.2">
      <c r="A150" s="33" t="e">
        <f t="shared" si="27"/>
        <v>#REF!</v>
      </c>
      <c r="B150" s="42"/>
      <c r="C150" s="43"/>
      <c r="D150" s="29" t="s">
        <v>68</v>
      </c>
      <c r="E150" s="40" t="str">
        <f>VLOOKUP(D150,Настройки!$B$8:$C$192,2,FALSE)</f>
        <v>0124</v>
      </c>
      <c r="F150" s="31" t="str">
        <f>VLOOKUP(D150,Настройки!$B$8:$I$192,3,FALSE)</f>
        <v>Возможность травмирования</v>
      </c>
      <c r="G150" s="32" t="str">
        <f>VLOOKUP(D150,Настройки!$B$8:$I$192,4,FALSE)</f>
        <v>Проведение инструктажа по охране труда</v>
      </c>
      <c r="H150" s="116" t="str">
        <f>VLOOKUP(D150,Настройки!$B$8:$I$192,5,FALSE)</f>
        <v>2</v>
      </c>
      <c r="I150" s="117" t="str">
        <f>VLOOKUP(D150,Настройки!$B$8:$I$192,6,FALSE)</f>
        <v>3</v>
      </c>
      <c r="J150" s="112">
        <f t="shared" si="48"/>
        <v>6</v>
      </c>
      <c r="K150" s="41" t="str">
        <f>VLOOKUP(D150,Настройки!$B$8:$I$192,7,FALSE)</f>
        <v>Поддерживание существующих мер управления</v>
      </c>
      <c r="L150" s="117" t="str">
        <f>VLOOKUP(D150,Настройки!$B$8:$I$192,8,FALSE)</f>
        <v>2</v>
      </c>
      <c r="M150" s="117" t="str">
        <f>VLOOKUP(D150,Настройки!$B$8:$J$192,9,FALSE)</f>
        <v>3</v>
      </c>
      <c r="N150" s="112">
        <f t="shared" si="49"/>
        <v>6</v>
      </c>
      <c r="Z150" s="37"/>
    </row>
    <row r="151" spans="1:26" ht="86.25" customHeight="1" x14ac:dyDescent="0.2">
      <c r="A151" s="33" t="e">
        <f t="shared" si="27"/>
        <v>#REF!</v>
      </c>
      <c r="B151" s="42"/>
      <c r="C151" s="43"/>
      <c r="D151" s="29" t="s">
        <v>373</v>
      </c>
      <c r="E151" s="40">
        <f>VLOOKUP(D151,Настройки!$B$8:$C$192,2,FALSE)</f>
        <v>1001</v>
      </c>
      <c r="F151" s="31" t="str">
        <f>VLOOKUP(D151,Настройки!$B$8:$I$192,3,FALSE)</f>
        <v>Возникновение заболеваний опорно-двигательного аппарата</v>
      </c>
      <c r="G151" s="32" t="str">
        <f>VLOOKUP(D151,Настройки!$B$8:$I$192,4,FALSE)</f>
        <v xml:space="preserve">Проведение инструктажа по охране труда. </v>
      </c>
      <c r="H151" s="116" t="str">
        <f>VLOOKUP(D151,Настройки!$B$8:$I$192,5,FALSE)</f>
        <v>2</v>
      </c>
      <c r="I151" s="117" t="str">
        <f>VLOOKUP(D151,Настройки!$B$8:$I$192,6,FALSE)</f>
        <v>3</v>
      </c>
      <c r="J151" s="112">
        <f t="shared" si="48"/>
        <v>6</v>
      </c>
      <c r="K151" s="41" t="str">
        <f>VLOOKUP(D151,Настройки!$B$8:$I$192,7,FALSE)</f>
        <v>Механизация работ или использованию ручных технических средств.</v>
      </c>
      <c r="L151" s="117" t="str">
        <f>VLOOKUP(D151,Настройки!$B$8:$I$192,8,FALSE)</f>
        <v>2</v>
      </c>
      <c r="M151" s="117" t="str">
        <f>VLOOKUP(D151,Настройки!$B$8:$J$192,9,FALSE)</f>
        <v>3</v>
      </c>
      <c r="N151" s="112">
        <f t="shared" si="49"/>
        <v>6</v>
      </c>
      <c r="Z151" s="37"/>
    </row>
    <row r="152" spans="1:26" ht="86.25" customHeight="1" x14ac:dyDescent="0.2">
      <c r="A152" s="33" t="e">
        <f t="shared" si="27"/>
        <v>#REF!</v>
      </c>
      <c r="B152" s="42"/>
      <c r="C152" s="43"/>
      <c r="D152" s="29" t="s">
        <v>127</v>
      </c>
      <c r="E152" s="40">
        <f>VLOOKUP(D152,Настройки!$B$8:$C$192,2,FALSE)</f>
        <v>1003</v>
      </c>
      <c r="F152" s="31" t="str">
        <f>VLOOKUP(D152,Настройки!$B$8:$I$192,3,FALSE)</f>
        <v>Возникновение заболеваний опорно-двигательного аппарата</v>
      </c>
      <c r="G152" s="32" t="str">
        <f>VLOOKUP(D152,Настройки!$B$8:$I$192,4,FALSE)</f>
        <v>Введение рационального режима труда и отдыха</v>
      </c>
      <c r="H152" s="116" t="str">
        <f>VLOOKUP(D152,Настройки!$B$8:$I$192,5,FALSE)</f>
        <v>2</v>
      </c>
      <c r="I152" s="117" t="str">
        <f>VLOOKUP(D152,Настройки!$B$8:$I$192,6,FALSE)</f>
        <v>3</v>
      </c>
      <c r="J152" s="112">
        <f t="shared" si="48"/>
        <v>6</v>
      </c>
      <c r="K152" s="41" t="str">
        <f>VLOOKUP(D152,Настройки!$B$8:$I$192,7,FALSE)</f>
        <v>Правильная организация рабочего места. Обеспечение  внутрисменных  перерывов  для  отдыха  работников</v>
      </c>
      <c r="L152" s="117" t="str">
        <f>VLOOKUP(D152,Настройки!$B$8:$I$192,8,FALSE)</f>
        <v>1</v>
      </c>
      <c r="M152" s="117" t="str">
        <f>VLOOKUP(D152,Настройки!$B$8:$J$192,9,FALSE)</f>
        <v>3</v>
      </c>
      <c r="N152" s="112">
        <f t="shared" si="49"/>
        <v>3</v>
      </c>
      <c r="Z152" s="37"/>
    </row>
    <row r="153" spans="1:26" ht="86.25" customHeight="1" x14ac:dyDescent="0.2">
      <c r="A153" s="33" t="e">
        <f t="shared" si="27"/>
        <v>#REF!</v>
      </c>
      <c r="B153" s="42"/>
      <c r="C153" s="43"/>
      <c r="D153" s="29" t="s">
        <v>128</v>
      </c>
      <c r="E153" s="40">
        <f>VLOOKUP(D153,Настройки!$B$8:$C$192,2,FALSE)</f>
        <v>1004</v>
      </c>
      <c r="F153" s="31" t="str">
        <f>VLOOKUP(D153,Настройки!$B$8:$I$192,3,FALSE)</f>
        <v>Возникновение заболеваний опорно-двигательного аппарата</v>
      </c>
      <c r="G153" s="32" t="str">
        <f>VLOOKUP(D153,Настройки!$B$8:$I$192,4,FALSE)</f>
        <v>Соблюдение правил внутреннего распорядка. Проведение инструктажа по охране труда</v>
      </c>
      <c r="H153" s="116" t="str">
        <f>VLOOKUP(D153,Настройки!$B$8:$I$192,5,FALSE)</f>
        <v>2</v>
      </c>
      <c r="I153" s="117" t="str">
        <f>VLOOKUP(D153,Настройки!$B$8:$I$192,6,FALSE)</f>
        <v>3</v>
      </c>
      <c r="J153" s="112">
        <f t="shared" si="48"/>
        <v>6</v>
      </c>
      <c r="K153" s="41" t="str">
        <f>VLOOKUP(D153,Настройки!$B$8:$I$192,7,FALSE)</f>
        <v>Правильная организация рабочего места. Установить режимы труда и отдыха с четкой регламентацией перерывов.</v>
      </c>
      <c r="L153" s="117" t="str">
        <f>VLOOKUP(D153,Настройки!$B$8:$I$192,8,FALSE)</f>
        <v>1</v>
      </c>
      <c r="M153" s="117" t="str">
        <f>VLOOKUP(D153,Настройки!$B$8:$J$192,9,FALSE)</f>
        <v>3</v>
      </c>
      <c r="N153" s="112">
        <f t="shared" si="49"/>
        <v>3</v>
      </c>
      <c r="Z153" s="37"/>
    </row>
    <row r="154" spans="1:26" ht="86.25" customHeight="1" x14ac:dyDescent="0.2">
      <c r="A154" s="33" t="e">
        <f t="shared" si="27"/>
        <v>#REF!</v>
      </c>
      <c r="B154" s="42"/>
      <c r="C154" s="43"/>
      <c r="D154" s="29" t="s">
        <v>132</v>
      </c>
      <c r="E154" s="40">
        <f>VLOOKUP(D154,Настройки!$B$8:$C$192,2,FALSE)</f>
        <v>1008</v>
      </c>
      <c r="F154" s="31" t="str">
        <f>VLOOKUP(D154,Настройки!$B$8:$I$192,3,FALSE)</f>
        <v>Повышенное утомление</v>
      </c>
      <c r="G154" s="32" t="str">
        <f>VLOOKUP(D154,Настройки!$B$8:$I$192,4,FALSE)</f>
        <v xml:space="preserve">Соблюдение регламентированных перерывов при работе с ПЭВМ. </v>
      </c>
      <c r="H154" s="116" t="str">
        <f>VLOOKUP(D154,Настройки!$B$8:$I$192,5,FALSE)</f>
        <v>2</v>
      </c>
      <c r="I154" s="117" t="str">
        <f>VLOOKUP(D154,Настройки!$B$8:$I$192,6,FALSE)</f>
        <v>3</v>
      </c>
      <c r="J154" s="112">
        <f>H154*I154</f>
        <v>6</v>
      </c>
      <c r="K154" s="41" t="str">
        <f>VLOOKUP(D154,Настройки!$B$8:$I$192,7,FALSE)</f>
        <v xml:space="preserve"> Проведение гимнастики для глаз ( комплексы упражнений для глаз СанПиН 2.2.2/2.4.1340-03 (прил. 8) </v>
      </c>
      <c r="L154" s="117" t="str">
        <f>VLOOKUP(D154,Настройки!$B$8:$I$192,8,FALSE)</f>
        <v>1</v>
      </c>
      <c r="M154" s="117" t="str">
        <f>VLOOKUP(D154,Настройки!$B$8:$J$192,9,FALSE)</f>
        <v>3</v>
      </c>
      <c r="N154" s="112">
        <f>M154*L154</f>
        <v>3</v>
      </c>
      <c r="Z154" s="37"/>
    </row>
    <row r="155" spans="1:26" ht="86.25" customHeight="1" x14ac:dyDescent="0.2">
      <c r="A155" s="33" t="e">
        <f t="shared" si="27"/>
        <v>#REF!</v>
      </c>
      <c r="B155" s="42"/>
      <c r="C155" s="44"/>
      <c r="D155" s="29" t="s">
        <v>144</v>
      </c>
      <c r="E155" s="40">
        <f>VLOOKUP(D155,Настройки!$B$8:$C$192,2,FALSE)</f>
        <v>1406</v>
      </c>
      <c r="F155" s="31" t="str">
        <f>VLOOKUP(D155,Настройки!$B$8:$I$192,3,FALSE)</f>
        <v>Переутомления, стресс</v>
      </c>
      <c r="G155" s="32" t="str">
        <f>VLOOKUP(D155,Настройки!$B$8:$I$192,4,FALSE)</f>
        <v>Помещения, где размещаются рабочие места с ПЭВМ, оборудованы защитным заземлением (занулением)</v>
      </c>
      <c r="H155" s="116" t="str">
        <f>VLOOKUP(D155,Настройки!$B$8:$I$192,5,FALSE)</f>
        <v>2</v>
      </c>
      <c r="I155" s="117" t="str">
        <f>VLOOKUP(D155,Настройки!$B$8:$I$192,6,FALSE)</f>
        <v>3</v>
      </c>
      <c r="J155" s="112">
        <f t="shared" ref="J155:J158" si="50">H155*I155</f>
        <v>6</v>
      </c>
      <c r="K155" s="41" t="str">
        <f>VLOOKUP(D155,Настройки!$B$8:$I$192,7,FALSE)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155" s="117" t="str">
        <f>VLOOKUP(D155,Настройки!$B$8:$I$192,8,FALSE)</f>
        <v>1</v>
      </c>
      <c r="M155" s="117" t="str">
        <f>VLOOKUP(D155,Настройки!$B$8:$J$192,9,FALSE)</f>
        <v>3</v>
      </c>
      <c r="N155" s="112">
        <f t="shared" ref="N155:N158" si="51">M155*L155</f>
        <v>3</v>
      </c>
      <c r="Z155" s="37"/>
    </row>
    <row r="156" spans="1:26" ht="86.25" customHeight="1" x14ac:dyDescent="0.2">
      <c r="A156" s="33" t="e">
        <f t="shared" si="27"/>
        <v>#REF!</v>
      </c>
      <c r="B156" s="42"/>
      <c r="C156" s="44"/>
      <c r="D156" s="29" t="s">
        <v>117</v>
      </c>
      <c r="E156" s="40" t="str">
        <f>VLOOKUP(D156,Настройки!$B$8:$C$192,2,FALSE)</f>
        <v>0802</v>
      </c>
      <c r="F156" s="31" t="str">
        <f>VLOOKUP(D156,Настройки!$B$8:$I$192,3,FALSE)</f>
        <v>Аллергия, профессиональные заболевания</v>
      </c>
      <c r="G156" s="32" t="str">
        <f>VLOOKUP(D156,Настройки!$B$8:$I$192,4,FALSE)</f>
        <v xml:space="preserve">Проведения инструктажа по охране труда, уборка помещений </v>
      </c>
      <c r="H156" s="116" t="str">
        <f>VLOOKUP(D156,Настройки!$B$8:$I$192,5,FALSE)</f>
        <v>2</v>
      </c>
      <c r="I156" s="117" t="str">
        <f>VLOOKUP(D156,Настройки!$B$8:$I$192,6,FALSE)</f>
        <v>2</v>
      </c>
      <c r="J156" s="112">
        <f t="shared" si="50"/>
        <v>4</v>
      </c>
      <c r="K156" s="41" t="str">
        <f>VLOOKUP(D156,Настройки!$B$8:$I$192,7,FALSE)</f>
        <v xml:space="preserve"> Поддерживание существующих мер управления</v>
      </c>
      <c r="L156" s="117" t="str">
        <f>VLOOKUP(D156,Настройки!$B$8:$I$192,8,FALSE)</f>
        <v>2</v>
      </c>
      <c r="M156" s="117" t="str">
        <f>VLOOKUP(D156,Настройки!$B$8:$J$192,9,FALSE)</f>
        <v>2</v>
      </c>
      <c r="N156" s="112">
        <f t="shared" si="51"/>
        <v>4</v>
      </c>
      <c r="Z156" s="37"/>
    </row>
    <row r="157" spans="1:26" ht="86.25" customHeight="1" x14ac:dyDescent="0.2">
      <c r="A157" s="33" t="e">
        <f t="shared" si="27"/>
        <v>#REF!</v>
      </c>
      <c r="B157" s="42"/>
      <c r="C157" s="43"/>
      <c r="D157" s="29" t="s">
        <v>175</v>
      </c>
      <c r="E157" s="40">
        <f>VLOOKUP(D157,Настройки!$B$8:$C$192,2,FALSE)</f>
        <v>2201</v>
      </c>
      <c r="F157" s="31" t="str">
        <f>VLOOKUP(D157,Настройки!$B$8:$I$192,3,FALSE)</f>
        <v>Отравление продуктами горения в результате возникновения пожара, смерть</v>
      </c>
      <c r="G157" s="32" t="str">
        <f>VLOOKUP(D157,Настройки!$B$8:$I$192,4,FALSE)</f>
        <v xml:space="preserve">Наличие систем оповещения, автоматического пожаротушения, первичных средств пожаротушения </v>
      </c>
      <c r="H157" s="116" t="str">
        <f>VLOOKUP(D157,Настройки!$B$8:$I$192,5,FALSE)</f>
        <v>2</v>
      </c>
      <c r="I157" s="117" t="str">
        <f>VLOOKUP(D157,Настройки!$B$8:$I$192,6,FALSE)</f>
        <v>5</v>
      </c>
      <c r="J157" s="112">
        <f t="shared" si="50"/>
        <v>10</v>
      </c>
      <c r="K157" s="41" t="str">
        <f>VLOOKUP(D157,Настройки!$B$8:$I$192,7,FALSE)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157" s="117" t="str">
        <f>VLOOKUP(D157,Настройки!$B$8:$I$192,8,FALSE)</f>
        <v>1</v>
      </c>
      <c r="M157" s="117" t="str">
        <f>VLOOKUP(D157,Настройки!$B$8:$J$192,9,FALSE)</f>
        <v>5</v>
      </c>
      <c r="N157" s="112">
        <f t="shared" si="51"/>
        <v>5</v>
      </c>
      <c r="Z157" s="37"/>
    </row>
    <row r="158" spans="1:26" ht="86.25" customHeight="1" x14ac:dyDescent="0.2">
      <c r="A158" s="33" t="e">
        <f t="shared" si="27"/>
        <v>#REF!</v>
      </c>
      <c r="B158" s="42"/>
      <c r="C158" s="43"/>
      <c r="D158" s="29" t="s">
        <v>177</v>
      </c>
      <c r="E158" s="40">
        <f>VLOOKUP(D158,Настройки!$B$8:$C$192,2,FALSE)</f>
        <v>2203</v>
      </c>
      <c r="F158" s="31" t="str">
        <f>VLOOKUP(D158,Настройки!$B$8:$I$192,3,FALSE)</f>
        <v>Ожог, получение увечий</v>
      </c>
      <c r="G158" s="32" t="str">
        <f>VLOOKUP(D158,Настройки!$B$8:$I$192,4,FALSE)</f>
        <v xml:space="preserve">Наличие систем оповещения, автоматического пожаротушения, первичных средств пожаротушения </v>
      </c>
      <c r="H158" s="116" t="str">
        <f>VLOOKUP(D158,Настройки!$B$8:$I$192,5,FALSE)</f>
        <v>2</v>
      </c>
      <c r="I158" s="117" t="str">
        <f>VLOOKUP(D158,Настройки!$B$8:$I$192,6,FALSE)</f>
        <v>5</v>
      </c>
      <c r="J158" s="112">
        <f t="shared" si="50"/>
        <v>10</v>
      </c>
      <c r="K158" s="41" t="str">
        <f>VLOOKUP(D158,Настройки!$B$8:$I$192,7,FALSE)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158" s="117" t="str">
        <f>VLOOKUP(D158,Настройки!$B$8:$I$192,8,FALSE)</f>
        <v>1</v>
      </c>
      <c r="M158" s="117" t="str">
        <f>VLOOKUP(D158,Настройки!$B$8:$J$192,9,FALSE)</f>
        <v>5</v>
      </c>
      <c r="N158" s="112">
        <f t="shared" si="51"/>
        <v>5</v>
      </c>
      <c r="Z158" s="37"/>
    </row>
    <row r="159" spans="1:26" s="36" customFormat="1" ht="14.1" customHeight="1" x14ac:dyDescent="0.2">
      <c r="B159" s="180" t="s">
        <v>504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2"/>
      <c r="Z159" s="37"/>
    </row>
    <row r="160" spans="1:26" ht="86.25" customHeight="1" x14ac:dyDescent="0.2">
      <c r="A160" s="33" t="e">
        <f>A133+1</f>
        <v>#REF!</v>
      </c>
      <c r="B160" s="42" t="s">
        <v>491</v>
      </c>
      <c r="C160" s="43" t="s">
        <v>492</v>
      </c>
      <c r="D160" s="29" t="s">
        <v>79</v>
      </c>
      <c r="E160" s="40" t="str">
        <f>VLOOKUP(D160,Настройки!$B$8:$C$192,2,FALSE)</f>
        <v>0202</v>
      </c>
      <c r="F160" s="31" t="str">
        <f>VLOOKUP(D160,Настройки!$B$8:$I$192,3,FALSE)</f>
        <v>Возможность травмирования</v>
      </c>
      <c r="G160" s="32" t="str">
        <f>VLOOKUP(D160,Настройки!$B$8:$I$192,4,FALSE)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H160" s="116" t="str">
        <f>VLOOKUP(D160,Настройки!$B$8:$I$192,5,FALSE)</f>
        <v>2</v>
      </c>
      <c r="I160" s="117" t="str">
        <f>VLOOKUP(D160,Настройки!$B$8:$I$192,6,FALSE)</f>
        <v>3</v>
      </c>
      <c r="J160" s="112">
        <f t="shared" si="3"/>
        <v>6</v>
      </c>
      <c r="K160" s="41" t="str">
        <f>VLOOKUP(D160,Настройки!$B$8:$I$192,7,FALSE)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L160" s="117" t="str">
        <f>VLOOKUP(D160,Настройки!$B$8:$I$192,8,FALSE)</f>
        <v>2</v>
      </c>
      <c r="M160" s="117" t="str">
        <f>VLOOKUP(D160,Настройки!$B$8:$J$192,9,FALSE)</f>
        <v>3</v>
      </c>
      <c r="N160" s="112">
        <f t="shared" si="4"/>
        <v>6</v>
      </c>
      <c r="Z160" s="37"/>
    </row>
    <row r="161" spans="1:26" ht="86.25" customHeight="1" x14ac:dyDescent="0.2">
      <c r="A161" s="33" t="e">
        <f>A134+1</f>
        <v>#REF!</v>
      </c>
      <c r="B161" s="42"/>
      <c r="C161" s="43"/>
      <c r="D161" s="29" t="s">
        <v>374</v>
      </c>
      <c r="E161" s="40" t="str">
        <f>VLOOKUP(D161,Настройки!$B$8:$C$192,2,FALSE)</f>
        <v>0102</v>
      </c>
      <c r="F161" s="31" t="str">
        <f>VLOOKUP(D161,Настройки!$B$8:$I$192,3,FALSE)</f>
        <v>Возможность травмирования, переломы</v>
      </c>
      <c r="G161" s="32" t="str">
        <f>VLOOKUP(D161,Настройки!$B$8:$I$192,4,FALSE)</f>
        <v>Проведение инструктажа по охране труда</v>
      </c>
      <c r="H161" s="116" t="str">
        <f>VLOOKUP(D161,Настройки!$B$8:$I$192,5,FALSE)</f>
        <v>2</v>
      </c>
      <c r="I161" s="117" t="str">
        <f>VLOOKUP(D161,Настройки!$B$8:$I$192,6,FALSE)</f>
        <v>3</v>
      </c>
      <c r="J161" s="112">
        <f t="shared" si="3"/>
        <v>6</v>
      </c>
      <c r="K161" s="41" t="str">
        <f>VLOOKUP(D161,Настройки!$B$8:$I$192,7,FALSE)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L161" s="117" t="str">
        <f>VLOOKUP(D161,Настройки!$B$8:$I$192,8,FALSE)</f>
        <v>1</v>
      </c>
      <c r="M161" s="117" t="str">
        <f>VLOOKUP(D161,Настройки!$B$8:$J$192,9,FALSE)</f>
        <v>3</v>
      </c>
      <c r="N161" s="112">
        <f t="shared" si="4"/>
        <v>3</v>
      </c>
      <c r="Z161" s="37"/>
    </row>
    <row r="162" spans="1:26" ht="86.25" customHeight="1" x14ac:dyDescent="0.2">
      <c r="A162" s="33" t="e">
        <f t="shared" si="27"/>
        <v>#REF!</v>
      </c>
      <c r="B162" s="42"/>
      <c r="C162" s="43"/>
      <c r="D162" s="29" t="s">
        <v>132</v>
      </c>
      <c r="E162" s="40">
        <f>VLOOKUP(D162,Настройки!$B$8:$C$192,2,FALSE)</f>
        <v>1008</v>
      </c>
      <c r="F162" s="31" t="str">
        <f>VLOOKUP(D162,Настройки!$B$8:$I$192,3,FALSE)</f>
        <v>Повышенное утомление</v>
      </c>
      <c r="G162" s="32" t="str">
        <f>VLOOKUP(D162,Настройки!$B$8:$I$192,4,FALSE)</f>
        <v xml:space="preserve">Соблюдение регламентированных перерывов при работе с ПЭВМ. </v>
      </c>
      <c r="H162" s="116" t="str">
        <f>VLOOKUP(D162,Настройки!$B$8:$I$192,5,FALSE)</f>
        <v>2</v>
      </c>
      <c r="I162" s="117" t="str">
        <f>VLOOKUP(D162,Настройки!$B$8:$I$192,6,FALSE)</f>
        <v>3</v>
      </c>
      <c r="J162" s="112">
        <f t="shared" si="3"/>
        <v>6</v>
      </c>
      <c r="K162" s="41" t="str">
        <f>VLOOKUP(D162,Настройки!$B$8:$I$192,7,FALSE)</f>
        <v xml:space="preserve"> Проведение гимнастики для глаз ( комплексы упражнений для глаз СанПиН 2.2.2/2.4.1340-03 (прил. 8) </v>
      </c>
      <c r="L162" s="117" t="str">
        <f>VLOOKUP(D162,Настройки!$B$8:$I$192,8,FALSE)</f>
        <v>1</v>
      </c>
      <c r="M162" s="117" t="str">
        <f>VLOOKUP(D162,Настройки!$B$8:$J$192,9,FALSE)</f>
        <v>3</v>
      </c>
      <c r="N162" s="112">
        <f t="shared" si="4"/>
        <v>3</v>
      </c>
      <c r="Z162" s="37"/>
    </row>
    <row r="163" spans="1:26" ht="86.25" customHeight="1" x14ac:dyDescent="0.2">
      <c r="A163" s="33" t="e">
        <f t="shared" si="27"/>
        <v>#REF!</v>
      </c>
      <c r="B163" s="42"/>
      <c r="C163" s="43"/>
      <c r="D163" s="29" t="s">
        <v>144</v>
      </c>
      <c r="E163" s="40">
        <f>VLOOKUP(D163,Настройки!$B$8:$C$192,2,FALSE)</f>
        <v>1406</v>
      </c>
      <c r="F163" s="31" t="str">
        <f>VLOOKUP(D163,Настройки!$B$8:$I$192,3,FALSE)</f>
        <v>Переутомления, стресс</v>
      </c>
      <c r="G163" s="32" t="str">
        <f>VLOOKUP(D163,Настройки!$B$8:$I$192,4,FALSE)</f>
        <v>Помещения, где размещаются рабочие места с ПЭВМ, оборудованы защитным заземлением (занулением)</v>
      </c>
      <c r="H163" s="116" t="str">
        <f>VLOOKUP(D163,Настройки!$B$8:$I$192,5,FALSE)</f>
        <v>2</v>
      </c>
      <c r="I163" s="117" t="str">
        <f>VLOOKUP(D163,Настройки!$B$8:$I$192,6,FALSE)</f>
        <v>3</v>
      </c>
      <c r="J163" s="112">
        <f t="shared" si="3"/>
        <v>6</v>
      </c>
      <c r="K163" s="41" t="str">
        <f>VLOOKUP(D163,Настройки!$B$8:$I$192,7,FALSE)</f>
        <v xml:space="preserve">Периодический контроль за уровнями ЭМИ от ПЭВМ. Установить режимы труда и отдыха с четкой регламентацией перерывов. </v>
      </c>
      <c r="L163" s="117" t="str">
        <f>VLOOKUP(D163,Настройки!$B$8:$I$192,8,FALSE)</f>
        <v>1</v>
      </c>
      <c r="M163" s="117" t="str">
        <f>VLOOKUP(D163,Настройки!$B$8:$J$192,9,FALSE)</f>
        <v>3</v>
      </c>
      <c r="N163" s="112">
        <f t="shared" si="4"/>
        <v>3</v>
      </c>
      <c r="Z163" s="37"/>
    </row>
    <row r="164" spans="1:26" ht="86.25" customHeight="1" x14ac:dyDescent="0.2">
      <c r="A164" s="33" t="e">
        <f t="shared" si="27"/>
        <v>#REF!</v>
      </c>
      <c r="B164" s="42"/>
      <c r="C164" s="43"/>
      <c r="D164" s="29" t="s">
        <v>175</v>
      </c>
      <c r="E164" s="40">
        <f>VLOOKUP(D164,Настройки!$B$8:$C$192,2,FALSE)</f>
        <v>2201</v>
      </c>
      <c r="F164" s="31" t="str">
        <f>VLOOKUP(D164,Настройки!$B$8:$I$192,3,FALSE)</f>
        <v>Отравление продуктами горения в результате возникновения пожара, смерть</v>
      </c>
      <c r="G164" s="32" t="str">
        <f>VLOOKUP(D164,Настройки!$B$8:$I$192,4,FALSE)</f>
        <v xml:space="preserve">Наличие систем оповещения, автоматического пожаротушения, первичных средств пожаротушения </v>
      </c>
      <c r="H164" s="116" t="str">
        <f>VLOOKUP(D164,Настройки!$B$8:$I$192,5,FALSE)</f>
        <v>2</v>
      </c>
      <c r="I164" s="117" t="str">
        <f>VLOOKUP(D164,Настройки!$B$8:$I$192,6,FALSE)</f>
        <v>5</v>
      </c>
      <c r="J164" s="112">
        <f t="shared" si="3"/>
        <v>10</v>
      </c>
      <c r="K164" s="41" t="str">
        <f>VLOOKUP(D164,Настройки!$B$8:$I$192,7,FALSE)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L164" s="117" t="str">
        <f>VLOOKUP(D164,Настройки!$B$8:$I$192,8,FALSE)</f>
        <v>1</v>
      </c>
      <c r="M164" s="117" t="str">
        <f>VLOOKUP(D164,Настройки!$B$8:$J$192,9,FALSE)</f>
        <v>5</v>
      </c>
      <c r="N164" s="112">
        <f t="shared" si="4"/>
        <v>5</v>
      </c>
      <c r="Z164" s="37"/>
    </row>
    <row r="165" spans="1:26" ht="86.25" customHeight="1" x14ac:dyDescent="0.2">
      <c r="A165" s="33" t="e">
        <f t="shared" si="27"/>
        <v>#REF!</v>
      </c>
      <c r="B165" s="42"/>
      <c r="C165" s="43"/>
      <c r="D165" s="29" t="s">
        <v>177</v>
      </c>
      <c r="E165" s="40">
        <f>VLOOKUP(D165,Настройки!$B$8:$C$192,2,FALSE)</f>
        <v>2203</v>
      </c>
      <c r="F165" s="31" t="str">
        <f>VLOOKUP(D165,Настройки!$B$8:$I$192,3,FALSE)</f>
        <v>Ожог, получение увечий</v>
      </c>
      <c r="G165" s="32" t="str">
        <f>VLOOKUP(D165,Настройки!$B$8:$I$192,4,FALSE)</f>
        <v xml:space="preserve">Наличие систем оповещения, автоматического пожаротушения, первичных средств пожаротушения </v>
      </c>
      <c r="H165" s="116" t="str">
        <f>VLOOKUP(D165,Настройки!$B$8:$I$192,5,FALSE)</f>
        <v>2</v>
      </c>
      <c r="I165" s="117" t="str">
        <f>VLOOKUP(D165,Настройки!$B$8:$I$192,6,FALSE)</f>
        <v>5</v>
      </c>
      <c r="J165" s="112">
        <f t="shared" si="3"/>
        <v>10</v>
      </c>
      <c r="K165" s="41" t="str">
        <f>VLOOKUP(D165,Настройки!$B$8:$I$192,7,FALSE)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L165" s="117" t="str">
        <f>VLOOKUP(D165,Настройки!$B$8:$I$192,8,FALSE)</f>
        <v>1</v>
      </c>
      <c r="M165" s="117" t="str">
        <f>VLOOKUP(D165,Настройки!$B$8:$J$192,9,FALSE)</f>
        <v>5</v>
      </c>
      <c r="N165" s="112">
        <f t="shared" si="4"/>
        <v>5</v>
      </c>
      <c r="Z165" s="37"/>
    </row>
  </sheetData>
  <autoFilter ref="C10:N10"/>
  <dataConsolidate/>
  <mergeCells count="20">
    <mergeCell ref="B98:N98"/>
    <mergeCell ref="B122:N122"/>
    <mergeCell ref="B146:N146"/>
    <mergeCell ref="B159:N159"/>
    <mergeCell ref="B11:N11"/>
    <mergeCell ref="B19:N19"/>
    <mergeCell ref="B26:N26"/>
    <mergeCell ref="B50:N50"/>
    <mergeCell ref="B74:N74"/>
    <mergeCell ref="B5:N5"/>
    <mergeCell ref="B6:N6"/>
    <mergeCell ref="K8:K9"/>
    <mergeCell ref="L8:N8"/>
    <mergeCell ref="B8:B9"/>
    <mergeCell ref="C8:C9"/>
    <mergeCell ref="D8:D9"/>
    <mergeCell ref="F8:F9"/>
    <mergeCell ref="G8:G9"/>
    <mergeCell ref="H8:J8"/>
    <mergeCell ref="E8:E9"/>
  </mergeCells>
  <conditionalFormatting sqref="J12:J18 N12:N18 N51:N62 J51:J62 J75:J97 N75:N97 N20:N25 J20:J25 J27:J38 N27:N38 N99:N121 J99:J121 J123:J134 N123:N134 N160:N165 J160:J165">
    <cfRule type="cellIs" dxfId="219" priority="12" operator="between">
      <formula>11</formula>
      <formula>25</formula>
    </cfRule>
    <cfRule type="cellIs" dxfId="218" priority="13" operator="between">
      <formula>5</formula>
      <formula>10</formula>
    </cfRule>
  </conditionalFormatting>
  <conditionalFormatting sqref="J39:J49 N39:N49">
    <cfRule type="cellIs" dxfId="217" priority="7" operator="between">
      <formula>11</formula>
      <formula>25</formula>
    </cfRule>
    <cfRule type="cellIs" dxfId="216" priority="8" operator="between">
      <formula>5</formula>
      <formula>10</formula>
    </cfRule>
  </conditionalFormatting>
  <conditionalFormatting sqref="N63:N73 J63:J73">
    <cfRule type="cellIs" dxfId="215" priority="5" operator="between">
      <formula>11</formula>
      <formula>25</formula>
    </cfRule>
    <cfRule type="cellIs" dxfId="214" priority="6" operator="between">
      <formula>5</formula>
      <formula>10</formula>
    </cfRule>
  </conditionalFormatting>
  <conditionalFormatting sqref="J135:J145 N135:N145">
    <cfRule type="cellIs" dxfId="213" priority="3" operator="between">
      <formula>11</formula>
      <formula>25</formula>
    </cfRule>
    <cfRule type="cellIs" dxfId="212" priority="4" operator="between">
      <formula>5</formula>
      <formula>10</formula>
    </cfRule>
  </conditionalFormatting>
  <conditionalFormatting sqref="J147:J158 N147:N158">
    <cfRule type="cellIs" dxfId="211" priority="1" operator="between">
      <formula>11</formula>
      <formula>25</formula>
    </cfRule>
    <cfRule type="cellIs" dxfId="210" priority="2" operator="between">
      <formula>5</formula>
      <formula>10</formula>
    </cfRule>
  </conditionalFormatting>
  <dataValidations count="1">
    <dataValidation type="list" allowBlank="1" showInputMessage="1" showErrorMessage="1" sqref="Z9:Z165">
      <formula1>$Z$9:$Z$134</formula1>
    </dataValidation>
  </dataValidations>
  <pageMargins left="0.7" right="0.7" top="0.75" bottom="0.75" header="0.3" footer="0.3"/>
  <pageSetup paperSize="9" scale="45"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Настройки!$B$8:$B$192</xm:f>
          </x14:formula1>
          <xm:sqref>D12:D18 D20:D25 D27:D49 D51:D73 D75:D97 D99:D121 D123:D145 D147:D158 D160:D165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50"/>
  <sheetViews>
    <sheetView topLeftCell="A28" workbookViewId="0">
      <selection activeCell="B36" sqref="B36:B37"/>
    </sheetView>
  </sheetViews>
  <sheetFormatPr defaultColWidth="8.7109375" defaultRowHeight="15" x14ac:dyDescent="0.25"/>
  <cols>
    <col min="1" max="1" width="17.140625" customWidth="1"/>
    <col min="2" max="2" width="65.7109375" customWidth="1"/>
    <col min="3" max="3" width="19.7109375" customWidth="1"/>
    <col min="5" max="5" width="10" customWidth="1"/>
    <col min="6" max="6" width="10.7109375" customWidth="1"/>
    <col min="7" max="7" width="18" customWidth="1"/>
    <col min="8" max="8" width="11.28515625" customWidth="1"/>
    <col min="10" max="10" width="18.42578125" customWidth="1"/>
  </cols>
  <sheetData>
    <row r="7" spans="1:10" ht="15.75" x14ac:dyDescent="0.25">
      <c r="A7" s="5" t="s">
        <v>1</v>
      </c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57.6" customHeight="1" thickBot="1" x14ac:dyDescent="0.3">
      <c r="A9" s="106" t="s">
        <v>3</v>
      </c>
      <c r="B9" s="106" t="s">
        <v>4</v>
      </c>
      <c r="C9" s="1"/>
      <c r="D9" s="1"/>
      <c r="E9" s="1"/>
      <c r="F9" s="1"/>
      <c r="G9" s="2"/>
      <c r="H9" s="1"/>
      <c r="I9" s="1"/>
      <c r="J9" s="1"/>
    </row>
    <row r="10" spans="1:10" ht="18" customHeight="1" thickBot="1" x14ac:dyDescent="0.3">
      <c r="A10" s="6">
        <v>5</v>
      </c>
      <c r="B10" s="128" t="s">
        <v>459</v>
      </c>
      <c r="C10" s="1"/>
      <c r="D10" s="1"/>
      <c r="E10" s="1"/>
      <c r="F10" s="1"/>
      <c r="G10" s="2"/>
      <c r="H10" s="1"/>
      <c r="I10" s="1"/>
      <c r="J10" s="1"/>
    </row>
    <row r="11" spans="1:10" ht="16.5" customHeight="1" thickBot="1" x14ac:dyDescent="0.3">
      <c r="A11" s="7" t="s">
        <v>8</v>
      </c>
      <c r="B11" s="129"/>
      <c r="C11" s="1"/>
      <c r="D11" s="1"/>
      <c r="E11" s="1"/>
      <c r="F11" s="1"/>
      <c r="G11" s="2"/>
      <c r="H11" s="1"/>
      <c r="I11" s="1"/>
      <c r="J11" s="1"/>
    </row>
    <row r="12" spans="1:10" ht="15.95" customHeight="1" x14ac:dyDescent="0.25">
      <c r="A12" s="6">
        <v>4</v>
      </c>
      <c r="B12" s="150" t="s">
        <v>460</v>
      </c>
      <c r="C12" s="1"/>
      <c r="D12" s="1"/>
      <c r="E12" s="1"/>
      <c r="F12" s="1"/>
      <c r="G12" s="1"/>
      <c r="H12" s="1"/>
      <c r="I12" s="1"/>
      <c r="J12" s="1"/>
    </row>
    <row r="13" spans="1:10" ht="65.25" customHeight="1" thickBot="1" x14ac:dyDescent="0.3">
      <c r="A13" s="7" t="s">
        <v>10</v>
      </c>
      <c r="B13" s="151"/>
      <c r="C13" s="1"/>
      <c r="D13" s="1"/>
      <c r="E13" s="1"/>
      <c r="F13" s="1"/>
      <c r="G13" s="1"/>
      <c r="H13" s="1"/>
      <c r="I13" s="1"/>
      <c r="J13" s="1"/>
    </row>
    <row r="14" spans="1:10" ht="16.5" thickBot="1" x14ac:dyDescent="0.3">
      <c r="A14" s="6">
        <v>3</v>
      </c>
      <c r="B14" s="128" t="s">
        <v>461</v>
      </c>
      <c r="C14" s="1"/>
      <c r="D14" s="1"/>
      <c r="E14" s="1"/>
      <c r="F14" s="1"/>
      <c r="G14" s="1"/>
      <c r="H14" s="1"/>
      <c r="I14" s="1"/>
      <c r="J14" s="1"/>
    </row>
    <row r="15" spans="1:10" ht="68.25" customHeight="1" thickBot="1" x14ac:dyDescent="0.3">
      <c r="A15" s="7" t="s">
        <v>12</v>
      </c>
      <c r="B15" s="128"/>
      <c r="C15" s="1"/>
      <c r="D15" s="1"/>
      <c r="E15" s="1"/>
      <c r="F15" s="1"/>
      <c r="G15" s="1"/>
      <c r="H15" s="1"/>
      <c r="I15" s="1"/>
      <c r="J15" s="1"/>
    </row>
    <row r="16" spans="1:10" ht="15.95" customHeight="1" x14ac:dyDescent="0.25">
      <c r="A16" s="6">
        <v>2</v>
      </c>
      <c r="B16" s="150" t="s">
        <v>462</v>
      </c>
      <c r="C16" s="1"/>
      <c r="D16" s="1"/>
      <c r="E16" s="1"/>
      <c r="F16" s="1"/>
      <c r="G16" s="1"/>
      <c r="H16" s="1"/>
      <c r="I16" s="1"/>
      <c r="J16" s="1"/>
    </row>
    <row r="17" spans="1:10" ht="53.25" customHeight="1" thickBot="1" x14ac:dyDescent="0.3">
      <c r="A17" s="7" t="s">
        <v>14</v>
      </c>
      <c r="B17" s="151"/>
      <c r="C17" s="1"/>
      <c r="D17" s="1"/>
      <c r="E17" s="1"/>
      <c r="F17" s="1"/>
      <c r="G17" s="2"/>
      <c r="H17" s="1"/>
      <c r="I17" s="1"/>
      <c r="J17" s="1"/>
    </row>
    <row r="18" spans="1:10" ht="16.5" thickBot="1" x14ac:dyDescent="0.3">
      <c r="A18" s="6">
        <v>1</v>
      </c>
      <c r="B18" s="128" t="s">
        <v>463</v>
      </c>
      <c r="C18" s="1"/>
      <c r="D18" s="1"/>
      <c r="E18" s="1"/>
      <c r="F18" s="1"/>
      <c r="G18" s="1"/>
      <c r="H18" s="1"/>
      <c r="I18" s="1"/>
      <c r="J18" s="1"/>
    </row>
    <row r="19" spans="1:10" ht="40.5" customHeight="1" thickBot="1" x14ac:dyDescent="0.3">
      <c r="A19" s="7" t="s">
        <v>16</v>
      </c>
      <c r="B19" s="128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x14ac:dyDescent="0.25">
      <c r="A21" s="5" t="s">
        <v>0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" customHeight="1" thickBot="1" x14ac:dyDescent="0.3">
      <c r="A23" s="106" t="s">
        <v>5</v>
      </c>
      <c r="B23" s="106" t="s">
        <v>6</v>
      </c>
      <c r="C23" s="1"/>
      <c r="D23" s="1"/>
      <c r="E23" s="1"/>
      <c r="F23" s="1"/>
      <c r="G23" s="1"/>
      <c r="H23" s="1"/>
      <c r="I23" s="1"/>
      <c r="J23" s="1"/>
    </row>
    <row r="24" spans="1:10" ht="24" customHeight="1" thickBot="1" x14ac:dyDescent="0.3">
      <c r="A24" s="6">
        <v>5</v>
      </c>
      <c r="B24" s="128" t="s">
        <v>7</v>
      </c>
      <c r="C24" s="1"/>
      <c r="D24" s="1"/>
      <c r="E24" s="1"/>
      <c r="F24" s="1"/>
      <c r="G24" s="1"/>
      <c r="H24" s="1"/>
      <c r="I24" s="1"/>
      <c r="J24" s="1"/>
    </row>
    <row r="25" spans="1:10" ht="24" customHeight="1" thickBot="1" x14ac:dyDescent="0.3">
      <c r="A25" s="7" t="s">
        <v>8</v>
      </c>
      <c r="B25" s="128"/>
      <c r="C25" s="1"/>
      <c r="D25" s="1"/>
      <c r="E25" s="1"/>
      <c r="F25" s="1"/>
      <c r="G25" s="1"/>
      <c r="H25" s="1"/>
      <c r="I25" s="1"/>
      <c r="J25" s="1"/>
    </row>
    <row r="26" spans="1:10" ht="24" customHeight="1" thickBot="1" x14ac:dyDescent="0.3">
      <c r="A26" s="6">
        <v>4</v>
      </c>
      <c r="B26" s="128" t="s">
        <v>9</v>
      </c>
      <c r="C26" s="1"/>
      <c r="D26" s="1"/>
      <c r="E26" s="1"/>
      <c r="F26" s="1"/>
      <c r="G26" s="1"/>
      <c r="H26" s="1"/>
      <c r="I26" s="1"/>
      <c r="J26" s="1"/>
    </row>
    <row r="27" spans="1:10" ht="24" customHeight="1" thickBot="1" x14ac:dyDescent="0.3">
      <c r="A27" s="7" t="s">
        <v>10</v>
      </c>
      <c r="B27" s="128"/>
      <c r="C27" s="1"/>
      <c r="D27" s="1"/>
      <c r="E27" s="1"/>
      <c r="F27" s="1"/>
      <c r="G27" s="1"/>
      <c r="H27" s="1"/>
      <c r="I27" s="1"/>
      <c r="J27" s="1"/>
    </row>
    <row r="28" spans="1:10" ht="24" customHeight="1" thickBot="1" x14ac:dyDescent="0.3">
      <c r="A28" s="6">
        <v>3</v>
      </c>
      <c r="B28" s="128" t="s">
        <v>11</v>
      </c>
      <c r="C28" s="1"/>
      <c r="D28" s="1"/>
      <c r="E28" s="1"/>
      <c r="F28" s="1"/>
      <c r="G28" s="1"/>
      <c r="H28" s="1"/>
      <c r="I28" s="1"/>
      <c r="J28" s="1"/>
    </row>
    <row r="29" spans="1:10" ht="24" customHeight="1" thickBot="1" x14ac:dyDescent="0.3">
      <c r="A29" s="7" t="s">
        <v>12</v>
      </c>
      <c r="B29" s="128"/>
      <c r="C29" s="1"/>
      <c r="D29" s="1"/>
      <c r="E29" s="1"/>
      <c r="F29" s="1"/>
      <c r="G29" s="1"/>
      <c r="H29" s="1"/>
      <c r="I29" s="1"/>
      <c r="J29" s="1"/>
    </row>
    <row r="30" spans="1:10" ht="24" customHeight="1" thickBot="1" x14ac:dyDescent="0.3">
      <c r="A30" s="6">
        <v>2</v>
      </c>
      <c r="B30" s="128" t="s">
        <v>13</v>
      </c>
      <c r="C30" s="1"/>
      <c r="D30" s="1"/>
      <c r="E30" s="1"/>
      <c r="F30" s="1"/>
      <c r="G30" s="1"/>
      <c r="H30" s="1"/>
      <c r="I30" s="1"/>
      <c r="J30" s="1"/>
    </row>
    <row r="31" spans="1:10" ht="24" customHeight="1" thickBot="1" x14ac:dyDescent="0.3">
      <c r="A31" s="7" t="s">
        <v>14</v>
      </c>
      <c r="B31" s="128"/>
      <c r="C31" s="1"/>
      <c r="D31" s="1"/>
      <c r="E31" s="1"/>
      <c r="F31" s="1"/>
      <c r="G31" s="1"/>
      <c r="H31" s="1"/>
      <c r="I31" s="1"/>
      <c r="J31" s="1"/>
    </row>
    <row r="32" spans="1:10" ht="15" customHeight="1" thickBot="1" x14ac:dyDescent="0.3">
      <c r="A32" s="6">
        <v>1</v>
      </c>
      <c r="B32" s="128" t="s">
        <v>15</v>
      </c>
      <c r="C32" s="1"/>
      <c r="D32" s="1"/>
      <c r="E32" s="1"/>
      <c r="F32" s="1"/>
      <c r="G32" s="1"/>
      <c r="H32" s="1"/>
      <c r="I32" s="1"/>
      <c r="J32" s="1"/>
    </row>
    <row r="33" spans="1:10" ht="25.35" customHeight="1" thickBot="1" x14ac:dyDescent="0.3">
      <c r="A33" s="7" t="s">
        <v>16</v>
      </c>
      <c r="B33" s="128"/>
      <c r="C33" s="1"/>
      <c r="D33" s="1"/>
      <c r="E33" s="1"/>
      <c r="F33" s="1"/>
      <c r="G33" s="1"/>
      <c r="H33" s="1"/>
      <c r="I33" s="1"/>
      <c r="J33" s="1"/>
    </row>
    <row r="34" spans="1:10" ht="15.7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6.5" thickBot="1" x14ac:dyDescent="0.3">
      <c r="A35" s="3"/>
      <c r="B35" s="147" t="s">
        <v>466</v>
      </c>
      <c r="C35" s="148"/>
      <c r="D35" s="148"/>
      <c r="E35" s="148"/>
      <c r="F35" s="148"/>
      <c r="G35" s="149"/>
      <c r="H35" s="1"/>
      <c r="I35" s="1"/>
      <c r="J35" s="1"/>
    </row>
    <row r="36" spans="1:10" ht="15.75" customHeight="1" x14ac:dyDescent="0.25">
      <c r="A36" s="140" t="s">
        <v>465</v>
      </c>
      <c r="B36" s="143"/>
      <c r="C36" s="6">
        <v>1</v>
      </c>
      <c r="D36" s="6">
        <v>2</v>
      </c>
      <c r="E36" s="6">
        <v>3</v>
      </c>
      <c r="F36" s="6">
        <v>4</v>
      </c>
      <c r="G36" s="6">
        <v>5</v>
      </c>
      <c r="H36" s="1"/>
      <c r="I36" s="1"/>
      <c r="J36" s="1"/>
    </row>
    <row r="37" spans="1:10" ht="36" customHeight="1" thickBot="1" x14ac:dyDescent="0.3">
      <c r="A37" s="141"/>
      <c r="B37" s="144"/>
      <c r="C37" s="7" t="s">
        <v>16</v>
      </c>
      <c r="D37" s="7" t="s">
        <v>14</v>
      </c>
      <c r="E37" s="7" t="s">
        <v>12</v>
      </c>
      <c r="F37" s="7" t="s">
        <v>10</v>
      </c>
      <c r="G37" s="7" t="s">
        <v>8</v>
      </c>
      <c r="H37" s="1"/>
      <c r="I37" s="4"/>
      <c r="J37" s="1"/>
    </row>
    <row r="38" spans="1:10" ht="15.75" x14ac:dyDescent="0.25">
      <c r="A38" s="141"/>
      <c r="B38" s="6">
        <v>5</v>
      </c>
      <c r="C38" s="132">
        <v>5</v>
      </c>
      <c r="D38" s="132">
        <v>10</v>
      </c>
      <c r="E38" s="138">
        <v>15</v>
      </c>
      <c r="F38" s="136">
        <v>20</v>
      </c>
      <c r="G38" s="136">
        <v>25</v>
      </c>
      <c r="H38" s="1"/>
      <c r="I38" s="1"/>
      <c r="J38" s="1"/>
    </row>
    <row r="39" spans="1:10" ht="16.5" thickBot="1" x14ac:dyDescent="0.3">
      <c r="A39" s="141"/>
      <c r="B39" s="7" t="s">
        <v>8</v>
      </c>
      <c r="C39" s="133"/>
      <c r="D39" s="133"/>
      <c r="E39" s="139"/>
      <c r="F39" s="137"/>
      <c r="G39" s="137"/>
      <c r="H39" s="1"/>
      <c r="I39" s="1"/>
      <c r="J39" s="1"/>
    </row>
    <row r="40" spans="1:10" ht="15.75" x14ac:dyDescent="0.25">
      <c r="A40" s="141"/>
      <c r="B40" s="6">
        <v>4</v>
      </c>
      <c r="C40" s="130">
        <v>4</v>
      </c>
      <c r="D40" s="132">
        <v>8</v>
      </c>
      <c r="E40" s="138">
        <v>12</v>
      </c>
      <c r="F40" s="134">
        <v>16</v>
      </c>
      <c r="G40" s="136">
        <v>20</v>
      </c>
      <c r="H40" s="1"/>
      <c r="I40" s="1"/>
      <c r="J40" s="1"/>
    </row>
    <row r="41" spans="1:10" ht="16.5" thickBot="1" x14ac:dyDescent="0.3">
      <c r="A41" s="141"/>
      <c r="B41" s="7" t="s">
        <v>10</v>
      </c>
      <c r="C41" s="131"/>
      <c r="D41" s="133"/>
      <c r="E41" s="139"/>
      <c r="F41" s="135"/>
      <c r="G41" s="137"/>
      <c r="H41" s="1"/>
      <c r="I41" s="1"/>
      <c r="J41" s="1"/>
    </row>
    <row r="42" spans="1:10" ht="15.75" x14ac:dyDescent="0.25">
      <c r="A42" s="141"/>
      <c r="B42" s="6">
        <v>3</v>
      </c>
      <c r="C42" s="130">
        <v>3</v>
      </c>
      <c r="D42" s="132">
        <v>6</v>
      </c>
      <c r="E42" s="132">
        <v>9</v>
      </c>
      <c r="F42" s="134">
        <v>12</v>
      </c>
      <c r="G42" s="134">
        <v>15</v>
      </c>
      <c r="H42" s="1"/>
      <c r="I42" s="1"/>
      <c r="J42" s="1"/>
    </row>
    <row r="43" spans="1:10" ht="16.5" thickBot="1" x14ac:dyDescent="0.3">
      <c r="A43" s="141"/>
      <c r="B43" s="7" t="s">
        <v>12</v>
      </c>
      <c r="C43" s="131"/>
      <c r="D43" s="133"/>
      <c r="E43" s="133"/>
      <c r="F43" s="135"/>
      <c r="G43" s="135"/>
      <c r="H43" s="1"/>
      <c r="I43" s="1"/>
      <c r="J43" s="1"/>
    </row>
    <row r="44" spans="1:10" ht="15.75" x14ac:dyDescent="0.25">
      <c r="A44" s="141"/>
      <c r="B44" s="6">
        <v>2</v>
      </c>
      <c r="C44" s="130">
        <v>2</v>
      </c>
      <c r="D44" s="130">
        <v>4</v>
      </c>
      <c r="E44" s="132">
        <v>6</v>
      </c>
      <c r="F44" s="132">
        <v>8</v>
      </c>
      <c r="G44" s="132">
        <v>10</v>
      </c>
      <c r="H44" s="1"/>
      <c r="I44" s="1"/>
      <c r="J44" s="1"/>
    </row>
    <row r="45" spans="1:10" ht="16.5" thickBot="1" x14ac:dyDescent="0.3">
      <c r="A45" s="141"/>
      <c r="B45" s="7" t="s">
        <v>14</v>
      </c>
      <c r="C45" s="131"/>
      <c r="D45" s="131"/>
      <c r="E45" s="133"/>
      <c r="F45" s="133"/>
      <c r="G45" s="133"/>
      <c r="H45" s="1"/>
      <c r="I45" s="1"/>
      <c r="J45" s="1"/>
    </row>
    <row r="46" spans="1:10" ht="15.75" customHeight="1" x14ac:dyDescent="0.25">
      <c r="A46" s="141"/>
      <c r="B46" s="6">
        <v>1</v>
      </c>
      <c r="C46" s="145">
        <v>1</v>
      </c>
      <c r="D46" s="130">
        <v>2</v>
      </c>
      <c r="E46" s="130">
        <v>3</v>
      </c>
      <c r="F46" s="130">
        <v>4</v>
      </c>
      <c r="G46" s="132">
        <v>5</v>
      </c>
      <c r="H46" s="1"/>
      <c r="I46" s="1"/>
      <c r="J46" s="1"/>
    </row>
    <row r="47" spans="1:10" ht="19.5" customHeight="1" thickBot="1" x14ac:dyDescent="0.3">
      <c r="A47" s="142"/>
      <c r="B47" s="7" t="s">
        <v>16</v>
      </c>
      <c r="C47" s="146"/>
      <c r="D47" s="131"/>
      <c r="E47" s="131"/>
      <c r="F47" s="131"/>
      <c r="G47" s="133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6.5" thickBot="1" x14ac:dyDescent="0.3">
      <c r="A49" s="8" t="s">
        <v>24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t="32.25" thickBot="1" x14ac:dyDescent="0.3">
      <c r="A50" s="105"/>
      <c r="B50" s="9" t="s">
        <v>25</v>
      </c>
      <c r="C50" s="105"/>
      <c r="D50" s="9" t="s">
        <v>17</v>
      </c>
      <c r="E50" s="105"/>
      <c r="F50" s="9" t="s">
        <v>18</v>
      </c>
      <c r="G50" s="104"/>
      <c r="H50" s="9" t="s">
        <v>19</v>
      </c>
      <c r="I50" s="103"/>
      <c r="J50" s="10" t="s">
        <v>20</v>
      </c>
    </row>
  </sheetData>
  <mergeCells count="38">
    <mergeCell ref="B35:G35"/>
    <mergeCell ref="B12:B13"/>
    <mergeCell ref="B14:B15"/>
    <mergeCell ref="B16:B17"/>
    <mergeCell ref="B18:B19"/>
    <mergeCell ref="B24:B25"/>
    <mergeCell ref="B26:B27"/>
    <mergeCell ref="B28:B29"/>
    <mergeCell ref="B30:B31"/>
    <mergeCell ref="B32:B33"/>
    <mergeCell ref="F38:F39"/>
    <mergeCell ref="A36:A47"/>
    <mergeCell ref="B36:B37"/>
    <mergeCell ref="C38:C39"/>
    <mergeCell ref="D38:D39"/>
    <mergeCell ref="E38:E39"/>
    <mergeCell ref="C42:C43"/>
    <mergeCell ref="D42:D43"/>
    <mergeCell ref="E42:E43"/>
    <mergeCell ref="C46:C47"/>
    <mergeCell ref="D46:D47"/>
    <mergeCell ref="E46:E47"/>
    <mergeCell ref="B10:B11"/>
    <mergeCell ref="F46:F47"/>
    <mergeCell ref="G46:G47"/>
    <mergeCell ref="G42:G43"/>
    <mergeCell ref="C44:C45"/>
    <mergeCell ref="D44:D45"/>
    <mergeCell ref="E44:E45"/>
    <mergeCell ref="F44:F45"/>
    <mergeCell ref="G44:G45"/>
    <mergeCell ref="F42:F43"/>
    <mergeCell ref="G38:G39"/>
    <mergeCell ref="C40:C41"/>
    <mergeCell ref="D40:D41"/>
    <mergeCell ref="E40:E41"/>
    <mergeCell ref="F40:F41"/>
    <mergeCell ref="G40:G41"/>
  </mergeCells>
  <pageMargins left="0.7" right="0.7" top="0.75" bottom="0.75" header="0.3" footer="0.3"/>
  <pageSetup paperSize="9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11"/>
  <sheetViews>
    <sheetView topLeftCell="C87" zoomScale="80" zoomScaleNormal="80" zoomScalePageLayoutView="80" workbookViewId="0">
      <selection activeCell="H101" sqref="H101"/>
    </sheetView>
  </sheetViews>
  <sheetFormatPr defaultColWidth="8.7109375" defaultRowHeight="15" x14ac:dyDescent="0.25"/>
  <cols>
    <col min="1" max="1" width="8.7109375" style="1"/>
    <col min="2" max="2" width="63.42578125" style="1" customWidth="1"/>
    <col min="3" max="3" width="9.7109375" style="17" customWidth="1"/>
    <col min="4" max="4" width="40.140625" style="1" customWidth="1"/>
    <col min="5" max="5" width="44.7109375" style="1" customWidth="1"/>
    <col min="6" max="6" width="8.140625" style="1" customWidth="1"/>
    <col min="7" max="7" width="7" style="1" customWidth="1"/>
    <col min="8" max="8" width="66.85546875" style="1" customWidth="1"/>
    <col min="9" max="9" width="8.42578125" style="1" customWidth="1"/>
    <col min="10" max="10" width="7.140625" style="1" customWidth="1"/>
    <col min="11" max="11" width="8.7109375" style="1"/>
    <col min="12" max="12" width="77.85546875" style="1" customWidth="1"/>
    <col min="13" max="16384" width="8.7109375" style="1"/>
  </cols>
  <sheetData>
    <row r="1" spans="2:15" ht="14.85" customHeight="1" x14ac:dyDescent="0.25"/>
    <row r="2" spans="2:15" ht="14.85" customHeight="1" x14ac:dyDescent="0.25"/>
    <row r="3" spans="2:15" ht="14.85" customHeight="1" x14ac:dyDescent="0.25"/>
    <row r="4" spans="2:15" ht="14.85" customHeight="1" x14ac:dyDescent="0.25"/>
    <row r="5" spans="2:15" ht="14.85" customHeight="1" x14ac:dyDescent="0.25"/>
    <row r="6" spans="2:15" ht="14.85" customHeight="1" x14ac:dyDescent="0.25"/>
    <row r="7" spans="2:15" ht="18" customHeight="1" x14ac:dyDescent="0.3">
      <c r="B7" s="24" t="s">
        <v>45</v>
      </c>
      <c r="C7" s="25" t="s">
        <v>197</v>
      </c>
      <c r="D7" s="13" t="s">
        <v>199</v>
      </c>
      <c r="E7" s="13" t="s">
        <v>198</v>
      </c>
      <c r="F7" s="26" t="s">
        <v>464</v>
      </c>
      <c r="G7" s="26" t="s">
        <v>467</v>
      </c>
      <c r="H7" s="13" t="s">
        <v>200</v>
      </c>
      <c r="I7" s="26" t="s">
        <v>464</v>
      </c>
      <c r="J7" s="26" t="s">
        <v>467</v>
      </c>
      <c r="K7" s="27"/>
      <c r="L7" s="27"/>
      <c r="M7" s="27"/>
      <c r="N7" s="20"/>
    </row>
    <row r="8" spans="2:15" ht="18" customHeight="1" x14ac:dyDescent="0.3">
      <c r="B8" s="23" t="s">
        <v>46</v>
      </c>
      <c r="C8" s="28" t="s">
        <v>233</v>
      </c>
      <c r="D8" s="14"/>
      <c r="E8" s="15"/>
      <c r="F8" s="22"/>
      <c r="G8" s="22"/>
      <c r="H8" s="15"/>
      <c r="I8" s="22"/>
      <c r="J8" s="22"/>
      <c r="K8" s="14"/>
      <c r="L8" s="18"/>
      <c r="M8" s="18"/>
      <c r="N8" s="18"/>
      <c r="O8" s="19"/>
    </row>
    <row r="9" spans="2:15" ht="60.6" customHeight="1" x14ac:dyDescent="0.25">
      <c r="B9" s="29" t="s">
        <v>375</v>
      </c>
      <c r="C9" s="21" t="s">
        <v>202</v>
      </c>
      <c r="D9" s="14" t="s">
        <v>376</v>
      </c>
      <c r="E9" s="15" t="s">
        <v>377</v>
      </c>
      <c r="F9" s="22" t="s">
        <v>292</v>
      </c>
      <c r="G9" s="22" t="s">
        <v>293</v>
      </c>
      <c r="H9" s="15" t="s">
        <v>468</v>
      </c>
      <c r="I9" s="22" t="s">
        <v>294</v>
      </c>
      <c r="J9" s="22" t="s">
        <v>293</v>
      </c>
      <c r="K9" s="14"/>
      <c r="L9" s="16" t="s">
        <v>470</v>
      </c>
      <c r="M9" s="16"/>
      <c r="N9" s="16"/>
      <c r="O9" s="19"/>
    </row>
    <row r="10" spans="2:15" ht="60.6" customHeight="1" x14ac:dyDescent="0.25">
      <c r="B10" s="29" t="s">
        <v>374</v>
      </c>
      <c r="C10" s="21" t="s">
        <v>371</v>
      </c>
      <c r="D10" s="14" t="s">
        <v>376</v>
      </c>
      <c r="E10" s="15" t="s">
        <v>377</v>
      </c>
      <c r="F10" s="22" t="s">
        <v>292</v>
      </c>
      <c r="G10" s="22" t="s">
        <v>293</v>
      </c>
      <c r="H10" s="15" t="s">
        <v>378</v>
      </c>
      <c r="I10" s="22" t="s">
        <v>294</v>
      </c>
      <c r="J10" s="22" t="s">
        <v>293</v>
      </c>
      <c r="K10" s="14"/>
      <c r="L10" s="16" t="s">
        <v>469</v>
      </c>
      <c r="M10" s="16"/>
      <c r="N10" s="16"/>
      <c r="O10" s="19"/>
    </row>
    <row r="11" spans="2:15" ht="39.6" customHeight="1" x14ac:dyDescent="0.25">
      <c r="B11" s="29" t="s">
        <v>47</v>
      </c>
      <c r="C11" s="21" t="s">
        <v>203</v>
      </c>
      <c r="D11" s="11" t="s">
        <v>41</v>
      </c>
      <c r="E11" s="15" t="s">
        <v>377</v>
      </c>
      <c r="F11" s="22" t="s">
        <v>293</v>
      </c>
      <c r="G11" s="22" t="s">
        <v>296</v>
      </c>
      <c r="H11" s="15" t="s">
        <v>473</v>
      </c>
      <c r="I11" s="22" t="s">
        <v>293</v>
      </c>
      <c r="J11" s="22" t="s">
        <v>296</v>
      </c>
      <c r="K11" s="14"/>
      <c r="L11" s="16" t="s">
        <v>474</v>
      </c>
      <c r="M11" s="16"/>
      <c r="N11" s="16"/>
      <c r="O11" s="19"/>
    </row>
    <row r="12" spans="2:15" ht="36" customHeight="1" x14ac:dyDescent="0.25">
      <c r="B12" s="29" t="s">
        <v>48</v>
      </c>
      <c r="C12" s="21" t="s">
        <v>204</v>
      </c>
      <c r="D12" s="107" t="s">
        <v>41</v>
      </c>
      <c r="E12" s="15" t="s">
        <v>377</v>
      </c>
      <c r="F12" s="22" t="s">
        <v>293</v>
      </c>
      <c r="G12" s="22" t="s">
        <v>296</v>
      </c>
      <c r="H12" s="15" t="s">
        <v>471</v>
      </c>
      <c r="I12" s="22" t="s">
        <v>293</v>
      </c>
      <c r="J12" s="22" t="s">
        <v>296</v>
      </c>
      <c r="K12" s="14"/>
      <c r="L12" s="16"/>
      <c r="M12" s="16"/>
      <c r="N12" s="16"/>
      <c r="O12" s="19"/>
    </row>
    <row r="13" spans="2:15" ht="36" customHeight="1" x14ac:dyDescent="0.25">
      <c r="B13" s="29" t="s">
        <v>49</v>
      </c>
      <c r="C13" s="21" t="s">
        <v>205</v>
      </c>
      <c r="D13" s="14" t="s">
        <v>41</v>
      </c>
      <c r="E13" s="15" t="s">
        <v>377</v>
      </c>
      <c r="F13" s="22" t="s">
        <v>293</v>
      </c>
      <c r="G13" s="22" t="s">
        <v>296</v>
      </c>
      <c r="H13" s="15"/>
      <c r="I13" s="22" t="s">
        <v>293</v>
      </c>
      <c r="J13" s="22" t="s">
        <v>296</v>
      </c>
      <c r="K13" s="14"/>
      <c r="L13" s="16"/>
      <c r="M13" s="16"/>
      <c r="N13" s="16"/>
      <c r="O13" s="19"/>
    </row>
    <row r="14" spans="2:15" ht="36" customHeight="1" x14ac:dyDescent="0.25">
      <c r="B14" s="29" t="s">
        <v>50</v>
      </c>
      <c r="C14" s="21" t="s">
        <v>206</v>
      </c>
      <c r="D14" s="14" t="s">
        <v>41</v>
      </c>
      <c r="E14" s="15" t="s">
        <v>377</v>
      </c>
      <c r="F14" s="22" t="s">
        <v>293</v>
      </c>
      <c r="G14" s="22" t="s">
        <v>296</v>
      </c>
      <c r="H14" s="15"/>
      <c r="I14" s="22" t="s">
        <v>293</v>
      </c>
      <c r="J14" s="22" t="s">
        <v>296</v>
      </c>
      <c r="K14" s="14"/>
      <c r="L14" s="16"/>
      <c r="M14" s="16"/>
      <c r="N14" s="16"/>
      <c r="O14" s="19"/>
    </row>
    <row r="15" spans="2:15" ht="36" customHeight="1" x14ac:dyDescent="0.25">
      <c r="B15" s="29" t="s">
        <v>51</v>
      </c>
      <c r="C15" s="21" t="s">
        <v>207</v>
      </c>
      <c r="D15" s="14" t="s">
        <v>41</v>
      </c>
      <c r="E15" s="15" t="s">
        <v>377</v>
      </c>
      <c r="F15" s="22" t="s">
        <v>294</v>
      </c>
      <c r="G15" s="22" t="s">
        <v>296</v>
      </c>
      <c r="H15" s="15"/>
      <c r="I15" s="22" t="s">
        <v>294</v>
      </c>
      <c r="J15" s="22" t="s">
        <v>296</v>
      </c>
      <c r="K15" s="14"/>
      <c r="L15" s="16"/>
      <c r="M15" s="16"/>
      <c r="N15" s="16"/>
      <c r="O15" s="19"/>
    </row>
    <row r="16" spans="2:15" ht="18" customHeight="1" x14ac:dyDescent="0.25">
      <c r="B16" s="29" t="s">
        <v>52</v>
      </c>
      <c r="C16" s="21" t="s">
        <v>208</v>
      </c>
      <c r="D16" s="14"/>
      <c r="E16" s="15"/>
      <c r="F16" s="22" t="s">
        <v>292</v>
      </c>
      <c r="G16" s="22" t="s">
        <v>292</v>
      </c>
      <c r="H16" s="15" t="s">
        <v>435</v>
      </c>
      <c r="I16" s="22" t="s">
        <v>292</v>
      </c>
      <c r="J16" s="22" t="s">
        <v>292</v>
      </c>
      <c r="K16" s="14"/>
      <c r="L16" s="16"/>
      <c r="M16" s="16"/>
      <c r="N16" s="16"/>
      <c r="O16" s="19"/>
    </row>
    <row r="17" spans="2:15" ht="54" customHeight="1" x14ac:dyDescent="0.25">
      <c r="B17" s="29" t="s">
        <v>53</v>
      </c>
      <c r="C17" s="21" t="s">
        <v>209</v>
      </c>
      <c r="D17" s="14"/>
      <c r="E17" s="15"/>
      <c r="F17" s="22" t="s">
        <v>292</v>
      </c>
      <c r="G17" s="22" t="s">
        <v>292</v>
      </c>
      <c r="H17" s="15" t="s">
        <v>436</v>
      </c>
      <c r="I17" s="22" t="s">
        <v>292</v>
      </c>
      <c r="J17" s="22" t="s">
        <v>292</v>
      </c>
      <c r="K17" s="14"/>
      <c r="L17" s="16" t="s">
        <v>472</v>
      </c>
      <c r="M17" s="16"/>
      <c r="N17" s="16"/>
      <c r="O17" s="19"/>
    </row>
    <row r="18" spans="2:15" ht="36" customHeight="1" x14ac:dyDescent="0.25">
      <c r="B18" s="29" t="s">
        <v>54</v>
      </c>
      <c r="C18" s="21" t="s">
        <v>210</v>
      </c>
      <c r="D18" s="14"/>
      <c r="E18" s="15"/>
      <c r="F18" s="22" t="s">
        <v>292</v>
      </c>
      <c r="G18" s="22" t="s">
        <v>292</v>
      </c>
      <c r="H18" s="15" t="s">
        <v>472</v>
      </c>
      <c r="I18" s="22" t="s">
        <v>292</v>
      </c>
      <c r="J18" s="22" t="s">
        <v>292</v>
      </c>
      <c r="K18" s="14"/>
      <c r="L18" s="16"/>
      <c r="M18" s="16"/>
      <c r="N18" s="16"/>
      <c r="O18" s="19"/>
    </row>
    <row r="19" spans="2:15" ht="36" customHeight="1" x14ac:dyDescent="0.25">
      <c r="B19" s="29" t="s">
        <v>55</v>
      </c>
      <c r="C19" s="21" t="s">
        <v>211</v>
      </c>
      <c r="D19" s="14" t="s">
        <v>442</v>
      </c>
      <c r="E19" s="15" t="s">
        <v>377</v>
      </c>
      <c r="F19" s="22" t="s">
        <v>293</v>
      </c>
      <c r="G19" s="22" t="s">
        <v>292</v>
      </c>
      <c r="H19" s="15" t="s">
        <v>33</v>
      </c>
      <c r="I19" s="22" t="s">
        <v>293</v>
      </c>
      <c r="J19" s="22" t="s">
        <v>292</v>
      </c>
      <c r="K19" s="14"/>
      <c r="L19" s="16"/>
      <c r="M19" s="16"/>
      <c r="N19" s="16"/>
      <c r="O19" s="19"/>
    </row>
    <row r="20" spans="2:15" ht="84.6" customHeight="1" x14ac:dyDescent="0.25">
      <c r="B20" s="29" t="s">
        <v>56</v>
      </c>
      <c r="C20" s="21" t="s">
        <v>212</v>
      </c>
      <c r="D20" s="14"/>
      <c r="E20" s="15"/>
      <c r="F20" s="22" t="s">
        <v>294</v>
      </c>
      <c r="G20" s="22" t="s">
        <v>293</v>
      </c>
      <c r="H20" s="15" t="s">
        <v>437</v>
      </c>
      <c r="I20" s="22" t="s">
        <v>294</v>
      </c>
      <c r="J20" s="22" t="s">
        <v>293</v>
      </c>
      <c r="K20" s="14"/>
      <c r="L20" s="16"/>
      <c r="M20" s="16"/>
      <c r="N20" s="16"/>
      <c r="O20" s="19"/>
    </row>
    <row r="21" spans="2:15" ht="36" customHeight="1" x14ac:dyDescent="0.25">
      <c r="B21" s="29" t="s">
        <v>57</v>
      </c>
      <c r="C21" s="21" t="s">
        <v>213</v>
      </c>
      <c r="D21" s="14" t="s">
        <v>355</v>
      </c>
      <c r="E21" s="15" t="s">
        <v>377</v>
      </c>
      <c r="F21" s="22" t="s">
        <v>292</v>
      </c>
      <c r="G21" s="22" t="s">
        <v>292</v>
      </c>
      <c r="H21" s="15" t="s">
        <v>356</v>
      </c>
      <c r="I21" s="22" t="s">
        <v>294</v>
      </c>
      <c r="J21" s="22" t="s">
        <v>292</v>
      </c>
      <c r="K21" s="14"/>
      <c r="L21" s="16"/>
      <c r="M21" s="16"/>
      <c r="N21" s="16"/>
      <c r="O21" s="19"/>
    </row>
    <row r="22" spans="2:15" ht="36" customHeight="1" x14ac:dyDescent="0.25">
      <c r="B22" s="29" t="s">
        <v>58</v>
      </c>
      <c r="C22" s="21" t="s">
        <v>214</v>
      </c>
      <c r="D22" s="14" t="s">
        <v>41</v>
      </c>
      <c r="E22" s="15" t="s">
        <v>377</v>
      </c>
      <c r="F22" s="22" t="s">
        <v>292</v>
      </c>
      <c r="G22" s="22" t="s">
        <v>292</v>
      </c>
      <c r="H22" s="15" t="s">
        <v>434</v>
      </c>
      <c r="I22" s="22" t="s">
        <v>292</v>
      </c>
      <c r="J22" s="22" t="s">
        <v>292</v>
      </c>
      <c r="K22" s="14"/>
      <c r="L22" s="16"/>
      <c r="M22" s="16"/>
      <c r="N22" s="16"/>
      <c r="O22" s="19"/>
    </row>
    <row r="23" spans="2:15" ht="36" customHeight="1" x14ac:dyDescent="0.25">
      <c r="B23" s="29" t="s">
        <v>59</v>
      </c>
      <c r="C23" s="21" t="s">
        <v>215</v>
      </c>
      <c r="D23" s="14" t="s">
        <v>291</v>
      </c>
      <c r="E23" s="15" t="s">
        <v>379</v>
      </c>
      <c r="F23" s="22" t="s">
        <v>294</v>
      </c>
      <c r="G23" s="22" t="s">
        <v>293</v>
      </c>
      <c r="H23" s="15" t="s">
        <v>438</v>
      </c>
      <c r="I23" s="22" t="s">
        <v>294</v>
      </c>
      <c r="J23" s="22" t="s">
        <v>293</v>
      </c>
      <c r="K23" s="14"/>
      <c r="L23" s="16"/>
      <c r="M23" s="16"/>
      <c r="N23" s="16"/>
      <c r="O23" s="19"/>
    </row>
    <row r="24" spans="2:15" ht="36" customHeight="1" x14ac:dyDescent="0.25">
      <c r="B24" s="29" t="s">
        <v>60</v>
      </c>
      <c r="C24" s="21" t="s">
        <v>216</v>
      </c>
      <c r="D24" s="14"/>
      <c r="E24" s="15"/>
      <c r="F24" s="22" t="s">
        <v>294</v>
      </c>
      <c r="G24" s="22" t="s">
        <v>293</v>
      </c>
      <c r="H24" s="15"/>
      <c r="I24" s="22" t="s">
        <v>294</v>
      </c>
      <c r="J24" s="22" t="s">
        <v>293</v>
      </c>
      <c r="K24" s="14"/>
      <c r="L24" s="16"/>
      <c r="M24" s="16"/>
      <c r="N24" s="16"/>
      <c r="O24" s="19"/>
    </row>
    <row r="25" spans="2:15" ht="36" customHeight="1" x14ac:dyDescent="0.25">
      <c r="B25" s="29" t="s">
        <v>61</v>
      </c>
      <c r="C25" s="21" t="s">
        <v>217</v>
      </c>
      <c r="D25" s="14"/>
      <c r="E25" s="15"/>
      <c r="F25" s="22" t="s">
        <v>294</v>
      </c>
      <c r="G25" s="22" t="s">
        <v>293</v>
      </c>
      <c r="H25" s="15"/>
      <c r="I25" s="22" t="s">
        <v>294</v>
      </c>
      <c r="J25" s="22" t="s">
        <v>293</v>
      </c>
      <c r="K25" s="14"/>
      <c r="L25" s="16"/>
      <c r="M25" s="16"/>
      <c r="N25" s="16"/>
      <c r="O25" s="19"/>
    </row>
    <row r="26" spans="2:15" ht="36" customHeight="1" x14ac:dyDescent="0.25">
      <c r="B26" s="29" t="s">
        <v>62</v>
      </c>
      <c r="C26" s="21" t="s">
        <v>218</v>
      </c>
      <c r="D26" s="14"/>
      <c r="E26" s="15"/>
      <c r="F26" s="22" t="s">
        <v>292</v>
      </c>
      <c r="G26" s="22" t="s">
        <v>292</v>
      </c>
      <c r="H26" s="15" t="s">
        <v>439</v>
      </c>
      <c r="I26" s="22" t="s">
        <v>292</v>
      </c>
      <c r="J26" s="22" t="s">
        <v>292</v>
      </c>
      <c r="K26" s="14"/>
      <c r="L26" s="16"/>
      <c r="M26" s="16"/>
      <c r="N26" s="16"/>
      <c r="O26" s="19"/>
    </row>
    <row r="27" spans="2:15" ht="36" customHeight="1" x14ac:dyDescent="0.25">
      <c r="B27" s="29" t="s">
        <v>63</v>
      </c>
      <c r="C27" s="21" t="s">
        <v>219</v>
      </c>
      <c r="D27" s="14" t="s">
        <v>380</v>
      </c>
      <c r="E27" s="15" t="s">
        <v>381</v>
      </c>
      <c r="F27" s="22" t="s">
        <v>294</v>
      </c>
      <c r="G27" s="22" t="s">
        <v>295</v>
      </c>
      <c r="H27" s="15" t="s">
        <v>33</v>
      </c>
      <c r="I27" s="22" t="s">
        <v>294</v>
      </c>
      <c r="J27" s="22" t="s">
        <v>295</v>
      </c>
      <c r="K27" s="14"/>
      <c r="L27" s="16"/>
      <c r="M27" s="16"/>
      <c r="N27" s="16"/>
      <c r="O27" s="19"/>
    </row>
    <row r="28" spans="2:15" ht="36" customHeight="1" x14ac:dyDescent="0.25">
      <c r="B28" s="29" t="s">
        <v>64</v>
      </c>
      <c r="C28" s="21" t="s">
        <v>220</v>
      </c>
      <c r="D28" s="14" t="s">
        <v>380</v>
      </c>
      <c r="E28" s="15" t="s">
        <v>381</v>
      </c>
      <c r="F28" s="22" t="s">
        <v>293</v>
      </c>
      <c r="G28" s="22" t="s">
        <v>293</v>
      </c>
      <c r="H28" s="15" t="s">
        <v>382</v>
      </c>
      <c r="I28" s="22" t="s">
        <v>293</v>
      </c>
      <c r="J28" s="22" t="s">
        <v>293</v>
      </c>
      <c r="K28" s="14"/>
      <c r="L28" s="16"/>
      <c r="M28" s="16"/>
      <c r="N28" s="16"/>
      <c r="O28" s="19"/>
    </row>
    <row r="29" spans="2:15" ht="36" customHeight="1" x14ac:dyDescent="0.25">
      <c r="B29" s="29" t="s">
        <v>65</v>
      </c>
      <c r="C29" s="21" t="s">
        <v>221</v>
      </c>
      <c r="D29" s="14"/>
      <c r="E29" s="15"/>
      <c r="F29" s="22" t="s">
        <v>294</v>
      </c>
      <c r="G29" s="22" t="s">
        <v>295</v>
      </c>
      <c r="H29" s="15"/>
      <c r="I29" s="22" t="s">
        <v>294</v>
      </c>
      <c r="J29" s="22" t="s">
        <v>295</v>
      </c>
      <c r="K29" s="14"/>
      <c r="L29" s="16"/>
      <c r="M29" s="16"/>
      <c r="N29" s="16"/>
      <c r="O29" s="19"/>
    </row>
    <row r="30" spans="2:15" ht="36" customHeight="1" x14ac:dyDescent="0.25">
      <c r="B30" s="29" t="s">
        <v>66</v>
      </c>
      <c r="C30" s="21" t="s">
        <v>222</v>
      </c>
      <c r="D30" s="14"/>
      <c r="E30" s="15"/>
      <c r="F30" s="22" t="s">
        <v>294</v>
      </c>
      <c r="G30" s="22" t="s">
        <v>295</v>
      </c>
      <c r="H30" s="15"/>
      <c r="I30" s="22" t="s">
        <v>294</v>
      </c>
      <c r="J30" s="22" t="s">
        <v>295</v>
      </c>
      <c r="K30" s="14"/>
      <c r="L30" s="16"/>
      <c r="M30" s="16"/>
      <c r="N30" s="16"/>
      <c r="O30" s="19"/>
    </row>
    <row r="31" spans="2:15" ht="36" customHeight="1" x14ac:dyDescent="0.25">
      <c r="B31" s="29" t="s">
        <v>67</v>
      </c>
      <c r="C31" s="21" t="s">
        <v>223</v>
      </c>
      <c r="D31" s="14"/>
      <c r="E31" s="15"/>
      <c r="F31" s="22" t="s">
        <v>294</v>
      </c>
      <c r="G31" s="22" t="s">
        <v>295</v>
      </c>
      <c r="H31" s="15"/>
      <c r="I31" s="22" t="s">
        <v>294</v>
      </c>
      <c r="J31" s="22" t="s">
        <v>295</v>
      </c>
      <c r="K31" s="14"/>
      <c r="L31" s="16"/>
      <c r="M31" s="16"/>
      <c r="N31" s="16"/>
      <c r="O31" s="19"/>
    </row>
    <row r="32" spans="2:15" ht="60.6" customHeight="1" x14ac:dyDescent="0.25">
      <c r="B32" s="29" t="s">
        <v>68</v>
      </c>
      <c r="C32" s="21" t="s">
        <v>224</v>
      </c>
      <c r="D32" s="14" t="s">
        <v>291</v>
      </c>
      <c r="E32" s="15" t="s">
        <v>377</v>
      </c>
      <c r="F32" s="22" t="s">
        <v>292</v>
      </c>
      <c r="G32" s="22" t="s">
        <v>293</v>
      </c>
      <c r="H32" s="15" t="s">
        <v>33</v>
      </c>
      <c r="I32" s="22" t="s">
        <v>292</v>
      </c>
      <c r="J32" s="22" t="s">
        <v>293</v>
      </c>
      <c r="K32" s="14"/>
      <c r="L32" s="16"/>
      <c r="M32" s="16"/>
      <c r="N32" s="16"/>
      <c r="O32" s="19"/>
    </row>
    <row r="33" spans="2:15" ht="54" customHeight="1" x14ac:dyDescent="0.25">
      <c r="B33" s="29" t="s">
        <v>69</v>
      </c>
      <c r="C33" s="21" t="s">
        <v>225</v>
      </c>
      <c r="D33" s="14" t="s">
        <v>291</v>
      </c>
      <c r="E33" s="15" t="s">
        <v>377</v>
      </c>
      <c r="F33" s="22" t="s">
        <v>293</v>
      </c>
      <c r="G33" s="22" t="s">
        <v>292</v>
      </c>
      <c r="H33" s="15" t="s">
        <v>383</v>
      </c>
      <c r="I33" s="22" t="s">
        <v>292</v>
      </c>
      <c r="J33" s="22" t="s">
        <v>292</v>
      </c>
      <c r="K33" s="14"/>
      <c r="L33" s="16"/>
      <c r="M33" s="16"/>
      <c r="N33" s="16"/>
      <c r="O33" s="19"/>
    </row>
    <row r="34" spans="2:15" ht="54" customHeight="1" x14ac:dyDescent="0.25">
      <c r="B34" s="29" t="s">
        <v>70</v>
      </c>
      <c r="C34" s="21" t="s">
        <v>226</v>
      </c>
      <c r="D34" s="14" t="s">
        <v>384</v>
      </c>
      <c r="E34" s="15" t="s">
        <v>377</v>
      </c>
      <c r="F34" s="22" t="s">
        <v>292</v>
      </c>
      <c r="G34" s="22" t="s">
        <v>292</v>
      </c>
      <c r="H34" s="15"/>
      <c r="I34" s="22" t="s">
        <v>292</v>
      </c>
      <c r="J34" s="22" t="s">
        <v>292</v>
      </c>
      <c r="K34" s="14"/>
      <c r="L34" s="16"/>
      <c r="M34" s="16"/>
      <c r="N34" s="16"/>
      <c r="O34" s="19"/>
    </row>
    <row r="35" spans="2:15" ht="72" customHeight="1" x14ac:dyDescent="0.25">
      <c r="B35" s="29" t="s">
        <v>71</v>
      </c>
      <c r="C35" s="21" t="s">
        <v>227</v>
      </c>
      <c r="D35" s="14" t="s">
        <v>291</v>
      </c>
      <c r="E35" s="15" t="s">
        <v>377</v>
      </c>
      <c r="F35" s="22" t="s">
        <v>292</v>
      </c>
      <c r="G35" s="22" t="s">
        <v>292</v>
      </c>
      <c r="H35" s="15" t="s">
        <v>385</v>
      </c>
      <c r="I35" s="22" t="s">
        <v>292</v>
      </c>
      <c r="J35" s="22" t="s">
        <v>292</v>
      </c>
      <c r="K35" s="14"/>
      <c r="L35" s="16"/>
      <c r="M35" s="16"/>
      <c r="N35" s="16"/>
      <c r="O35" s="19"/>
    </row>
    <row r="36" spans="2:15" ht="36" customHeight="1" x14ac:dyDescent="0.25">
      <c r="B36" s="29" t="s">
        <v>72</v>
      </c>
      <c r="C36" s="21" t="s">
        <v>228</v>
      </c>
      <c r="D36" s="14"/>
      <c r="E36" s="15"/>
      <c r="F36" s="22" t="s">
        <v>294</v>
      </c>
      <c r="G36" s="22" t="s">
        <v>293</v>
      </c>
      <c r="H36" s="15" t="s">
        <v>386</v>
      </c>
      <c r="I36" s="22" t="s">
        <v>294</v>
      </c>
      <c r="J36" s="22" t="s">
        <v>293</v>
      </c>
      <c r="K36" s="14"/>
      <c r="L36" s="16"/>
      <c r="M36" s="16"/>
      <c r="N36" s="16"/>
      <c r="O36" s="19"/>
    </row>
    <row r="37" spans="2:15" ht="18" customHeight="1" x14ac:dyDescent="0.25">
      <c r="B37" s="29" t="s">
        <v>73</v>
      </c>
      <c r="C37" s="21" t="s">
        <v>229</v>
      </c>
      <c r="D37" s="14"/>
      <c r="E37" s="15"/>
      <c r="F37" s="22" t="s">
        <v>294</v>
      </c>
      <c r="G37" s="22" t="s">
        <v>293</v>
      </c>
      <c r="H37" s="15"/>
      <c r="I37" s="22" t="s">
        <v>294</v>
      </c>
      <c r="J37" s="22" t="s">
        <v>293</v>
      </c>
      <c r="K37" s="14"/>
      <c r="L37" s="16"/>
      <c r="M37" s="16"/>
      <c r="N37" s="16"/>
      <c r="O37" s="19"/>
    </row>
    <row r="38" spans="2:15" ht="90" customHeight="1" x14ac:dyDescent="0.25">
      <c r="B38" s="29" t="s">
        <v>74</v>
      </c>
      <c r="C38" s="21" t="s">
        <v>230</v>
      </c>
      <c r="D38" s="14" t="s">
        <v>291</v>
      </c>
      <c r="E38" s="15" t="s">
        <v>377</v>
      </c>
      <c r="F38" s="22" t="s">
        <v>294</v>
      </c>
      <c r="G38" s="22" t="s">
        <v>293</v>
      </c>
      <c r="H38" s="15" t="s">
        <v>333</v>
      </c>
      <c r="I38" s="22" t="s">
        <v>294</v>
      </c>
      <c r="J38" s="22" t="s">
        <v>293</v>
      </c>
      <c r="K38" s="14"/>
      <c r="L38" s="16"/>
      <c r="M38" s="16"/>
      <c r="N38" s="16"/>
      <c r="O38" s="19"/>
    </row>
    <row r="39" spans="2:15" ht="36" customHeight="1" x14ac:dyDescent="0.25">
      <c r="B39" s="29" t="s">
        <v>75</v>
      </c>
      <c r="C39" s="21" t="s">
        <v>231</v>
      </c>
      <c r="D39" s="14"/>
      <c r="E39" s="15"/>
      <c r="F39" s="22" t="s">
        <v>294</v>
      </c>
      <c r="G39" s="22" t="s">
        <v>293</v>
      </c>
      <c r="H39" s="15"/>
      <c r="I39" s="22" t="s">
        <v>294</v>
      </c>
      <c r="J39" s="22" t="s">
        <v>293</v>
      </c>
      <c r="K39" s="14"/>
      <c r="L39" s="16"/>
      <c r="M39" s="16"/>
      <c r="N39" s="16"/>
      <c r="O39" s="19"/>
    </row>
    <row r="40" spans="2:15" ht="54" customHeight="1" x14ac:dyDescent="0.25">
      <c r="B40" s="29" t="s">
        <v>76</v>
      </c>
      <c r="C40" s="21" t="s">
        <v>232</v>
      </c>
      <c r="D40" s="14" t="s">
        <v>291</v>
      </c>
      <c r="E40" s="15" t="s">
        <v>377</v>
      </c>
      <c r="F40" s="22" t="s">
        <v>293</v>
      </c>
      <c r="G40" s="22" t="s">
        <v>293</v>
      </c>
      <c r="H40" s="15" t="s">
        <v>360</v>
      </c>
      <c r="I40" s="22" t="s">
        <v>293</v>
      </c>
      <c r="J40" s="22" t="s">
        <v>293</v>
      </c>
      <c r="K40" s="14"/>
      <c r="L40" s="16"/>
      <c r="M40" s="16"/>
      <c r="N40" s="16"/>
      <c r="O40" s="19"/>
    </row>
    <row r="41" spans="2:15" ht="18" customHeight="1" x14ac:dyDescent="0.3">
      <c r="B41" s="23" t="s">
        <v>77</v>
      </c>
      <c r="C41" s="28" t="s">
        <v>234</v>
      </c>
      <c r="D41" s="14"/>
      <c r="E41" s="15"/>
      <c r="F41" s="22"/>
      <c r="G41" s="22"/>
      <c r="H41" s="15" t="s">
        <v>347</v>
      </c>
      <c r="I41" s="22"/>
      <c r="J41" s="22"/>
      <c r="K41" s="14"/>
      <c r="L41" s="16"/>
      <c r="M41" s="16"/>
      <c r="N41" s="16"/>
      <c r="O41" s="19"/>
    </row>
    <row r="42" spans="2:15" ht="72" customHeight="1" x14ac:dyDescent="0.25">
      <c r="B42" s="29" t="s">
        <v>78</v>
      </c>
      <c r="C42" s="21" t="s">
        <v>235</v>
      </c>
      <c r="D42" s="14" t="s">
        <v>341</v>
      </c>
      <c r="E42" s="15" t="s">
        <v>387</v>
      </c>
      <c r="F42" s="22" t="s">
        <v>293</v>
      </c>
      <c r="G42" s="22" t="s">
        <v>296</v>
      </c>
      <c r="H42" s="15" t="s">
        <v>444</v>
      </c>
      <c r="I42" s="22" t="s">
        <v>293</v>
      </c>
      <c r="J42" s="22" t="s">
        <v>296</v>
      </c>
      <c r="K42" s="14"/>
      <c r="L42" s="16"/>
      <c r="M42" s="16"/>
      <c r="N42" s="16"/>
      <c r="O42" s="19"/>
    </row>
    <row r="43" spans="2:15" ht="78.599999999999994" customHeight="1" x14ac:dyDescent="0.25">
      <c r="B43" s="29" t="s">
        <v>79</v>
      </c>
      <c r="C43" s="21" t="s">
        <v>236</v>
      </c>
      <c r="D43" s="14" t="s">
        <v>291</v>
      </c>
      <c r="E43" s="15" t="s">
        <v>388</v>
      </c>
      <c r="F43" s="22" t="s">
        <v>292</v>
      </c>
      <c r="G43" s="22" t="s">
        <v>293</v>
      </c>
      <c r="H43" s="15" t="s">
        <v>389</v>
      </c>
      <c r="I43" s="22" t="s">
        <v>292</v>
      </c>
      <c r="J43" s="22" t="s">
        <v>293</v>
      </c>
      <c r="K43" s="14"/>
      <c r="L43" s="16"/>
      <c r="M43" s="16"/>
      <c r="N43" s="16"/>
      <c r="O43" s="19"/>
    </row>
    <row r="44" spans="2:15" ht="36" customHeight="1" x14ac:dyDescent="0.25">
      <c r="B44" s="29" t="s">
        <v>80</v>
      </c>
      <c r="C44" s="21" t="s">
        <v>237</v>
      </c>
      <c r="D44" s="14" t="s">
        <v>341</v>
      </c>
      <c r="E44" s="15" t="s">
        <v>390</v>
      </c>
      <c r="F44" s="22" t="s">
        <v>292</v>
      </c>
      <c r="G44" s="22" t="s">
        <v>292</v>
      </c>
      <c r="H44" s="15"/>
      <c r="I44" s="22" t="s">
        <v>292</v>
      </c>
      <c r="J44" s="22" t="s">
        <v>292</v>
      </c>
      <c r="K44" s="14"/>
      <c r="L44" s="16"/>
      <c r="M44" s="16"/>
      <c r="N44" s="16"/>
      <c r="O44" s="19"/>
    </row>
    <row r="45" spans="2:15" ht="36" customHeight="1" x14ac:dyDescent="0.25">
      <c r="B45" s="29" t="s">
        <v>81</v>
      </c>
      <c r="C45" s="21" t="s">
        <v>238</v>
      </c>
      <c r="D45" s="14" t="s">
        <v>341</v>
      </c>
      <c r="E45" s="15" t="s">
        <v>390</v>
      </c>
      <c r="F45" s="22" t="s">
        <v>292</v>
      </c>
      <c r="G45" s="22" t="s">
        <v>292</v>
      </c>
      <c r="H45" s="15" t="s">
        <v>346</v>
      </c>
      <c r="I45" s="22" t="s">
        <v>292</v>
      </c>
      <c r="J45" s="22" t="s">
        <v>292</v>
      </c>
      <c r="K45" s="14"/>
      <c r="L45" s="16"/>
      <c r="M45" s="16"/>
      <c r="N45" s="16"/>
      <c r="O45" s="19"/>
    </row>
    <row r="46" spans="2:15" ht="36" customHeight="1" x14ac:dyDescent="0.25">
      <c r="B46" s="29" t="s">
        <v>82</v>
      </c>
      <c r="C46" s="21" t="s">
        <v>239</v>
      </c>
      <c r="D46" s="14"/>
      <c r="E46" s="15"/>
      <c r="F46" s="22" t="s">
        <v>293</v>
      </c>
      <c r="G46" s="22" t="s">
        <v>296</v>
      </c>
      <c r="H46" s="15"/>
      <c r="I46" s="22" t="s">
        <v>293</v>
      </c>
      <c r="J46" s="22" t="s">
        <v>296</v>
      </c>
      <c r="K46" s="14"/>
      <c r="L46" s="16"/>
      <c r="M46" s="16"/>
      <c r="N46" s="16"/>
      <c r="O46" s="19"/>
    </row>
    <row r="47" spans="2:15" ht="36" customHeight="1" x14ac:dyDescent="0.25">
      <c r="B47" s="29" t="s">
        <v>83</v>
      </c>
      <c r="C47" s="21" t="s">
        <v>240</v>
      </c>
      <c r="D47" s="14"/>
      <c r="E47" s="15"/>
      <c r="F47" s="22" t="s">
        <v>292</v>
      </c>
      <c r="G47" s="22" t="s">
        <v>292</v>
      </c>
      <c r="H47" s="15"/>
      <c r="I47" s="22" t="s">
        <v>292</v>
      </c>
      <c r="J47" s="22" t="s">
        <v>292</v>
      </c>
      <c r="K47" s="14"/>
      <c r="L47" s="16"/>
      <c r="M47" s="16"/>
      <c r="N47" s="16"/>
      <c r="O47" s="19"/>
    </row>
    <row r="48" spans="2:15" ht="18" customHeight="1" x14ac:dyDescent="0.25">
      <c r="B48" s="29" t="s">
        <v>84</v>
      </c>
      <c r="C48" s="21" t="s">
        <v>241</v>
      </c>
      <c r="D48" s="14"/>
      <c r="E48" s="15"/>
      <c r="F48" s="22" t="s">
        <v>292</v>
      </c>
      <c r="G48" s="22" t="s">
        <v>292</v>
      </c>
      <c r="H48" s="15"/>
      <c r="I48" s="22" t="s">
        <v>292</v>
      </c>
      <c r="J48" s="22" t="s">
        <v>292</v>
      </c>
      <c r="K48" s="14"/>
      <c r="L48" s="16"/>
      <c r="M48" s="16"/>
      <c r="N48" s="16"/>
      <c r="O48" s="19"/>
    </row>
    <row r="49" spans="2:15" ht="18" customHeight="1" x14ac:dyDescent="0.3">
      <c r="B49" s="23" t="s">
        <v>85</v>
      </c>
      <c r="C49" s="28" t="s">
        <v>242</v>
      </c>
      <c r="D49" s="14"/>
      <c r="E49" s="15"/>
      <c r="F49" s="22"/>
      <c r="G49" s="22"/>
      <c r="H49" s="15"/>
      <c r="I49" s="22"/>
      <c r="J49" s="22"/>
      <c r="K49" s="14"/>
      <c r="L49" s="16"/>
      <c r="M49" s="16"/>
      <c r="N49" s="16"/>
      <c r="O49" s="19"/>
    </row>
    <row r="50" spans="2:15" ht="54" customHeight="1" x14ac:dyDescent="0.25">
      <c r="B50" s="29" t="s">
        <v>86</v>
      </c>
      <c r="C50" s="21" t="s">
        <v>243</v>
      </c>
      <c r="D50" s="14" t="s">
        <v>338</v>
      </c>
      <c r="E50" s="15" t="s">
        <v>377</v>
      </c>
      <c r="F50" s="22" t="s">
        <v>293</v>
      </c>
      <c r="G50" s="22" t="s">
        <v>293</v>
      </c>
      <c r="H50" s="15" t="s">
        <v>340</v>
      </c>
      <c r="I50" s="22" t="s">
        <v>292</v>
      </c>
      <c r="J50" s="22" t="s">
        <v>293</v>
      </c>
      <c r="K50" s="14"/>
      <c r="L50" s="118" t="s">
        <v>472</v>
      </c>
      <c r="M50" s="16"/>
      <c r="N50" s="16"/>
      <c r="O50" s="19"/>
    </row>
    <row r="51" spans="2:15" ht="54" customHeight="1" x14ac:dyDescent="0.25">
      <c r="B51" s="29" t="s">
        <v>87</v>
      </c>
      <c r="C51" s="21" t="s">
        <v>244</v>
      </c>
      <c r="D51" s="14" t="s">
        <v>337</v>
      </c>
      <c r="E51" s="15" t="s">
        <v>377</v>
      </c>
      <c r="F51" s="22" t="s">
        <v>293</v>
      </c>
      <c r="G51" s="22" t="s">
        <v>293</v>
      </c>
      <c r="H51" s="15" t="s">
        <v>339</v>
      </c>
      <c r="I51" s="22" t="s">
        <v>292</v>
      </c>
      <c r="J51" s="22" t="s">
        <v>293</v>
      </c>
      <c r="K51" s="14"/>
      <c r="L51" s="16"/>
      <c r="M51" s="16"/>
      <c r="N51" s="16"/>
      <c r="O51" s="19"/>
    </row>
    <row r="52" spans="2:15" ht="36" customHeight="1" x14ac:dyDescent="0.25">
      <c r="B52" s="29" t="s">
        <v>88</v>
      </c>
      <c r="C52" s="21" t="s">
        <v>245</v>
      </c>
      <c r="D52" s="14" t="s">
        <v>298</v>
      </c>
      <c r="E52" s="15"/>
      <c r="F52" s="22" t="s">
        <v>292</v>
      </c>
      <c r="G52" s="22" t="s">
        <v>292</v>
      </c>
      <c r="H52" s="15" t="s">
        <v>37</v>
      </c>
      <c r="I52" s="22" t="s">
        <v>292</v>
      </c>
      <c r="J52" s="22" t="s">
        <v>292</v>
      </c>
      <c r="K52" s="14"/>
      <c r="L52" s="16"/>
      <c r="M52" s="16"/>
      <c r="N52" s="16"/>
      <c r="O52" s="19"/>
    </row>
    <row r="53" spans="2:15" ht="72" customHeight="1" x14ac:dyDescent="0.25">
      <c r="B53" s="29" t="s">
        <v>89</v>
      </c>
      <c r="C53" s="21" t="s">
        <v>246</v>
      </c>
      <c r="D53" s="14"/>
      <c r="E53" s="15"/>
      <c r="F53" s="22" t="s">
        <v>292</v>
      </c>
      <c r="G53" s="22" t="s">
        <v>292</v>
      </c>
      <c r="H53" s="15"/>
      <c r="I53" s="22" t="s">
        <v>292</v>
      </c>
      <c r="J53" s="22" t="s">
        <v>292</v>
      </c>
      <c r="K53" s="14"/>
      <c r="L53" s="16"/>
      <c r="M53" s="16"/>
      <c r="N53" s="16"/>
      <c r="O53" s="19"/>
    </row>
    <row r="54" spans="2:15" ht="54" customHeight="1" x14ac:dyDescent="0.25">
      <c r="B54" s="29" t="s">
        <v>90</v>
      </c>
      <c r="C54" s="21" t="s">
        <v>247</v>
      </c>
      <c r="D54" s="14"/>
      <c r="E54" s="15"/>
      <c r="F54" s="22" t="s">
        <v>292</v>
      </c>
      <c r="G54" s="22" t="s">
        <v>292</v>
      </c>
      <c r="H54" s="15"/>
      <c r="I54" s="22" t="s">
        <v>292</v>
      </c>
      <c r="J54" s="22" t="s">
        <v>292</v>
      </c>
      <c r="K54" s="14"/>
      <c r="L54" s="16"/>
      <c r="M54" s="16"/>
      <c r="N54" s="16"/>
      <c r="O54" s="19"/>
    </row>
    <row r="55" spans="2:15" ht="36" customHeight="1" x14ac:dyDescent="0.25">
      <c r="B55" s="29" t="s">
        <v>91</v>
      </c>
      <c r="C55" s="21" t="s">
        <v>248</v>
      </c>
      <c r="D55" s="14"/>
      <c r="E55" s="15"/>
      <c r="F55" s="22" t="s">
        <v>292</v>
      </c>
      <c r="G55" s="22" t="s">
        <v>292</v>
      </c>
      <c r="H55" s="15"/>
      <c r="I55" s="22" t="s">
        <v>292</v>
      </c>
      <c r="J55" s="22" t="s">
        <v>292</v>
      </c>
      <c r="K55" s="14"/>
      <c r="L55" s="16"/>
      <c r="M55" s="16"/>
      <c r="N55" s="16"/>
      <c r="O55" s="19"/>
    </row>
    <row r="56" spans="2:15" ht="54" customHeight="1" x14ac:dyDescent="0.25">
      <c r="B56" s="29" t="s">
        <v>92</v>
      </c>
      <c r="C56" s="21" t="s">
        <v>249</v>
      </c>
      <c r="D56" s="14"/>
      <c r="E56" s="15"/>
      <c r="F56" s="22" t="s">
        <v>292</v>
      </c>
      <c r="G56" s="22" t="s">
        <v>292</v>
      </c>
      <c r="H56" s="15"/>
      <c r="I56" s="22" t="s">
        <v>292</v>
      </c>
      <c r="J56" s="22" t="s">
        <v>292</v>
      </c>
      <c r="K56" s="14"/>
      <c r="L56" s="16"/>
      <c r="M56" s="16"/>
      <c r="N56" s="16"/>
      <c r="O56" s="19"/>
    </row>
    <row r="57" spans="2:15" ht="51" customHeight="1" x14ac:dyDescent="0.25">
      <c r="B57" s="29" t="s">
        <v>93</v>
      </c>
      <c r="C57" s="21" t="s">
        <v>250</v>
      </c>
      <c r="D57" s="14" t="s">
        <v>430</v>
      </c>
      <c r="E57" s="15" t="s">
        <v>431</v>
      </c>
      <c r="F57" s="22" t="s">
        <v>292</v>
      </c>
      <c r="G57" s="22" t="s">
        <v>292</v>
      </c>
      <c r="H57" s="15" t="s">
        <v>432</v>
      </c>
      <c r="I57" s="22" t="s">
        <v>292</v>
      </c>
      <c r="J57" s="22" t="s">
        <v>292</v>
      </c>
      <c r="K57" s="14"/>
      <c r="L57" s="16"/>
      <c r="M57" s="16"/>
      <c r="N57" s="16"/>
      <c r="O57" s="19"/>
    </row>
    <row r="58" spans="2:15" ht="54" customHeight="1" x14ac:dyDescent="0.25">
      <c r="B58" s="29" t="s">
        <v>94</v>
      </c>
      <c r="C58" s="21" t="s">
        <v>251</v>
      </c>
      <c r="D58" s="14"/>
      <c r="E58" s="15"/>
      <c r="F58" s="22" t="s">
        <v>292</v>
      </c>
      <c r="G58" s="22" t="s">
        <v>292</v>
      </c>
      <c r="H58" s="15"/>
      <c r="I58" s="22" t="s">
        <v>292</v>
      </c>
      <c r="J58" s="22" t="s">
        <v>292</v>
      </c>
      <c r="K58" s="14"/>
      <c r="L58" s="16"/>
      <c r="M58" s="16"/>
      <c r="N58" s="16"/>
      <c r="O58" s="19"/>
    </row>
    <row r="59" spans="2:15" ht="36" customHeight="1" x14ac:dyDescent="0.3">
      <c r="B59" s="23" t="s">
        <v>95</v>
      </c>
      <c r="C59" s="28" t="s">
        <v>252</v>
      </c>
      <c r="D59" s="14"/>
      <c r="E59" s="15"/>
      <c r="F59" s="22"/>
      <c r="G59" s="22"/>
      <c r="H59" s="15" t="s">
        <v>358</v>
      </c>
      <c r="I59" s="22"/>
      <c r="J59" s="22"/>
      <c r="K59" s="14"/>
      <c r="L59" s="16"/>
      <c r="M59" s="16"/>
      <c r="N59" s="16"/>
      <c r="O59" s="19"/>
    </row>
    <row r="60" spans="2:15" ht="66.599999999999994" customHeight="1" x14ac:dyDescent="0.25">
      <c r="B60" s="29" t="s">
        <v>96</v>
      </c>
      <c r="C60" s="21" t="s">
        <v>253</v>
      </c>
      <c r="D60" s="14" t="s">
        <v>35</v>
      </c>
      <c r="E60" s="15" t="s">
        <v>36</v>
      </c>
      <c r="F60" s="22" t="s">
        <v>292</v>
      </c>
      <c r="G60" s="22" t="s">
        <v>292</v>
      </c>
      <c r="H60" s="12" t="s">
        <v>391</v>
      </c>
      <c r="I60" s="22" t="s">
        <v>292</v>
      </c>
      <c r="J60" s="22" t="s">
        <v>292</v>
      </c>
      <c r="K60" s="14"/>
      <c r="L60" s="16"/>
      <c r="M60" s="16"/>
      <c r="N60" s="16"/>
      <c r="O60" s="19"/>
    </row>
    <row r="61" spans="2:15" ht="36" customHeight="1" x14ac:dyDescent="0.25">
      <c r="B61" s="29" t="s">
        <v>97</v>
      </c>
      <c r="C61" s="21" t="s">
        <v>254</v>
      </c>
      <c r="D61" s="14"/>
      <c r="E61" s="15"/>
      <c r="F61" s="22" t="s">
        <v>292</v>
      </c>
      <c r="G61" s="22" t="s">
        <v>293</v>
      </c>
      <c r="H61" s="15" t="s">
        <v>354</v>
      </c>
      <c r="I61" s="22" t="s">
        <v>292</v>
      </c>
      <c r="J61" s="22" t="s">
        <v>293</v>
      </c>
      <c r="K61" s="14"/>
      <c r="L61" s="16"/>
      <c r="M61" s="16"/>
      <c r="N61" s="16"/>
      <c r="O61" s="19"/>
    </row>
    <row r="62" spans="2:15" ht="18" customHeight="1" x14ac:dyDescent="0.25">
      <c r="B62" s="29" t="s">
        <v>98</v>
      </c>
      <c r="C62" s="21" t="s">
        <v>255</v>
      </c>
      <c r="D62" s="14"/>
      <c r="E62" s="15"/>
      <c r="F62" s="22" t="s">
        <v>292</v>
      </c>
      <c r="G62" s="22" t="s">
        <v>292</v>
      </c>
      <c r="H62" s="15"/>
      <c r="I62" s="22" t="s">
        <v>292</v>
      </c>
      <c r="J62" s="22" t="s">
        <v>292</v>
      </c>
      <c r="K62" s="14"/>
      <c r="L62" s="16"/>
      <c r="M62" s="16"/>
      <c r="N62" s="16"/>
      <c r="O62" s="19"/>
    </row>
    <row r="63" spans="2:15" ht="36" customHeight="1" x14ac:dyDescent="0.25">
      <c r="B63" s="29" t="s">
        <v>99</v>
      </c>
      <c r="C63" s="21" t="s">
        <v>256</v>
      </c>
      <c r="D63" s="14"/>
      <c r="E63" s="15"/>
      <c r="F63" s="22" t="s">
        <v>292</v>
      </c>
      <c r="G63" s="22" t="s">
        <v>292</v>
      </c>
      <c r="H63" s="15"/>
      <c r="I63" s="22" t="s">
        <v>292</v>
      </c>
      <c r="J63" s="22" t="s">
        <v>292</v>
      </c>
      <c r="K63" s="14"/>
      <c r="L63" s="16"/>
      <c r="M63" s="16"/>
      <c r="N63" s="16"/>
      <c r="O63" s="19"/>
    </row>
    <row r="64" spans="2:15" ht="36" customHeight="1" x14ac:dyDescent="0.3">
      <c r="B64" s="23" t="s">
        <v>100</v>
      </c>
      <c r="C64" s="28" t="s">
        <v>257</v>
      </c>
      <c r="D64" s="14"/>
      <c r="E64" s="15"/>
      <c r="F64" s="22"/>
      <c r="G64" s="22"/>
      <c r="H64" s="15"/>
      <c r="I64" s="22"/>
      <c r="J64" s="22"/>
      <c r="K64" s="14"/>
      <c r="L64" s="16"/>
      <c r="M64" s="16"/>
      <c r="N64" s="16"/>
      <c r="O64" s="19"/>
    </row>
    <row r="65" spans="2:15" ht="36" customHeight="1" x14ac:dyDescent="0.25">
      <c r="B65" s="29" t="s">
        <v>101</v>
      </c>
      <c r="C65" s="21" t="s">
        <v>258</v>
      </c>
      <c r="D65" s="14" t="s">
        <v>440</v>
      </c>
      <c r="E65" s="15" t="s">
        <v>441</v>
      </c>
      <c r="F65" s="22" t="s">
        <v>294</v>
      </c>
      <c r="G65" s="22" t="s">
        <v>293</v>
      </c>
      <c r="H65" s="118" t="s">
        <v>472</v>
      </c>
      <c r="I65" s="22" t="s">
        <v>294</v>
      </c>
      <c r="J65" s="22" t="s">
        <v>293</v>
      </c>
      <c r="K65" s="14"/>
      <c r="L65" s="16"/>
      <c r="M65" s="16"/>
      <c r="N65" s="16"/>
      <c r="O65" s="19"/>
    </row>
    <row r="66" spans="2:15" ht="36" customHeight="1" x14ac:dyDescent="0.25">
      <c r="B66" s="29" t="s">
        <v>102</v>
      </c>
      <c r="C66" s="21" t="s">
        <v>259</v>
      </c>
      <c r="D66" s="14"/>
      <c r="E66" s="15"/>
      <c r="F66" s="22" t="s">
        <v>294</v>
      </c>
      <c r="G66" s="22" t="s">
        <v>293</v>
      </c>
      <c r="H66" s="118" t="s">
        <v>472</v>
      </c>
      <c r="I66" s="22" t="s">
        <v>294</v>
      </c>
      <c r="J66" s="22" t="s">
        <v>293</v>
      </c>
      <c r="K66" s="14"/>
      <c r="L66" s="16"/>
      <c r="M66" s="16"/>
      <c r="N66" s="16"/>
      <c r="O66" s="19"/>
    </row>
    <row r="67" spans="2:15" ht="36" customHeight="1" x14ac:dyDescent="0.25">
      <c r="B67" s="29" t="s">
        <v>103</v>
      </c>
      <c r="C67" s="21" t="s">
        <v>260</v>
      </c>
      <c r="D67" s="14"/>
      <c r="E67" s="15"/>
      <c r="F67" s="22" t="s">
        <v>294</v>
      </c>
      <c r="G67" s="22" t="s">
        <v>293</v>
      </c>
      <c r="H67" s="15"/>
      <c r="I67" s="22" t="s">
        <v>294</v>
      </c>
      <c r="J67" s="22" t="s">
        <v>293</v>
      </c>
      <c r="K67" s="14"/>
      <c r="L67" s="16"/>
      <c r="M67" s="16"/>
      <c r="N67" s="16"/>
      <c r="O67" s="19"/>
    </row>
    <row r="68" spans="2:15" ht="36" customHeight="1" x14ac:dyDescent="0.25">
      <c r="B68" s="29" t="s">
        <v>104</v>
      </c>
      <c r="C68" s="21" t="s">
        <v>261</v>
      </c>
      <c r="D68" s="14"/>
      <c r="E68" s="15"/>
      <c r="F68" s="22" t="s">
        <v>294</v>
      </c>
      <c r="G68" s="22" t="s">
        <v>293</v>
      </c>
      <c r="H68" s="15"/>
      <c r="I68" s="22" t="s">
        <v>294</v>
      </c>
      <c r="J68" s="22" t="s">
        <v>293</v>
      </c>
      <c r="K68" s="14"/>
      <c r="L68" s="16"/>
      <c r="M68" s="16"/>
      <c r="N68" s="16"/>
      <c r="O68" s="19"/>
    </row>
    <row r="69" spans="2:15" ht="18" customHeight="1" x14ac:dyDescent="0.3">
      <c r="B69" s="23" t="s">
        <v>105</v>
      </c>
      <c r="C69" s="28" t="s">
        <v>262</v>
      </c>
      <c r="D69" s="14"/>
      <c r="E69" s="15"/>
      <c r="F69" s="22"/>
      <c r="G69" s="22"/>
      <c r="H69" s="15"/>
      <c r="I69" s="22"/>
      <c r="J69" s="22"/>
      <c r="K69" s="14"/>
      <c r="L69" s="16"/>
      <c r="M69" s="16"/>
      <c r="N69" s="16"/>
      <c r="O69" s="19"/>
    </row>
    <row r="70" spans="2:15" ht="36" customHeight="1" x14ac:dyDescent="0.25">
      <c r="B70" s="29" t="s">
        <v>106</v>
      </c>
      <c r="C70" s="21" t="s">
        <v>263</v>
      </c>
      <c r="D70" s="14"/>
      <c r="E70" s="15"/>
      <c r="F70" s="22" t="s">
        <v>294</v>
      </c>
      <c r="G70" s="22" t="s">
        <v>293</v>
      </c>
      <c r="H70" s="15"/>
      <c r="I70" s="22" t="s">
        <v>294</v>
      </c>
      <c r="J70" s="22" t="s">
        <v>293</v>
      </c>
      <c r="K70" s="14"/>
      <c r="L70" s="16"/>
      <c r="M70" s="16"/>
      <c r="N70" s="16"/>
      <c r="O70" s="19"/>
    </row>
    <row r="71" spans="2:15" ht="36" customHeight="1" x14ac:dyDescent="0.25">
      <c r="B71" s="29" t="s">
        <v>107</v>
      </c>
      <c r="C71" s="21" t="s">
        <v>264</v>
      </c>
      <c r="D71" s="14"/>
      <c r="E71" s="15"/>
      <c r="F71" s="22" t="s">
        <v>294</v>
      </c>
      <c r="G71" s="22" t="s">
        <v>293</v>
      </c>
      <c r="H71" s="15"/>
      <c r="I71" s="22" t="s">
        <v>294</v>
      </c>
      <c r="J71" s="22" t="s">
        <v>293</v>
      </c>
      <c r="K71" s="14"/>
      <c r="L71" s="16"/>
      <c r="M71" s="16"/>
      <c r="N71" s="16"/>
      <c r="O71" s="19"/>
    </row>
    <row r="72" spans="2:15" ht="36" customHeight="1" x14ac:dyDescent="0.25">
      <c r="B72" s="29" t="s">
        <v>108</v>
      </c>
      <c r="C72" s="21" t="s">
        <v>265</v>
      </c>
      <c r="D72" s="14"/>
      <c r="E72" s="15"/>
      <c r="F72" s="22" t="s">
        <v>294</v>
      </c>
      <c r="G72" s="22" t="s">
        <v>293</v>
      </c>
      <c r="H72" s="15"/>
      <c r="I72" s="22" t="s">
        <v>294</v>
      </c>
      <c r="J72" s="22" t="s">
        <v>293</v>
      </c>
      <c r="K72" s="14"/>
      <c r="L72" s="16"/>
      <c r="M72" s="16"/>
      <c r="N72" s="16"/>
      <c r="O72" s="19"/>
    </row>
    <row r="73" spans="2:15" ht="36" customHeight="1" x14ac:dyDescent="0.25">
      <c r="B73" s="29" t="s">
        <v>109</v>
      </c>
      <c r="C73" s="21" t="s">
        <v>266</v>
      </c>
      <c r="D73" s="14"/>
      <c r="E73" s="15"/>
      <c r="F73" s="22" t="s">
        <v>294</v>
      </c>
      <c r="G73" s="22" t="s">
        <v>293</v>
      </c>
      <c r="H73" s="15"/>
      <c r="I73" s="22" t="s">
        <v>294</v>
      </c>
      <c r="J73" s="22" t="s">
        <v>293</v>
      </c>
      <c r="K73" s="14"/>
      <c r="L73" s="16"/>
      <c r="M73" s="16"/>
      <c r="N73" s="16"/>
      <c r="O73" s="19"/>
    </row>
    <row r="74" spans="2:15" ht="36" customHeight="1" x14ac:dyDescent="0.3">
      <c r="B74" s="23" t="s">
        <v>268</v>
      </c>
      <c r="C74" s="28" t="s">
        <v>267</v>
      </c>
      <c r="D74" s="14" t="s">
        <v>44</v>
      </c>
      <c r="E74" s="15"/>
      <c r="F74" s="22"/>
      <c r="G74" s="22"/>
      <c r="H74" s="15"/>
      <c r="I74" s="22"/>
      <c r="J74" s="22"/>
      <c r="K74" s="14"/>
      <c r="L74" s="16"/>
      <c r="M74" s="16"/>
      <c r="N74" s="16"/>
      <c r="O74" s="19"/>
    </row>
    <row r="75" spans="2:15" ht="36" customHeight="1" x14ac:dyDescent="0.25">
      <c r="B75" s="29" t="s">
        <v>110</v>
      </c>
      <c r="C75" s="21" t="s">
        <v>269</v>
      </c>
      <c r="D75" s="14" t="s">
        <v>310</v>
      </c>
      <c r="E75" s="15" t="s">
        <v>393</v>
      </c>
      <c r="F75" s="30" t="s">
        <v>293</v>
      </c>
      <c r="G75" s="30" t="s">
        <v>296</v>
      </c>
      <c r="H75" s="15" t="s">
        <v>394</v>
      </c>
      <c r="I75" s="30" t="s">
        <v>293</v>
      </c>
      <c r="J75" s="30" t="s">
        <v>296</v>
      </c>
      <c r="K75" s="14"/>
      <c r="L75" s="15" t="s">
        <v>392</v>
      </c>
      <c r="M75" s="16"/>
      <c r="N75" s="16"/>
      <c r="O75" s="19"/>
    </row>
    <row r="76" spans="2:15" ht="36" customHeight="1" x14ac:dyDescent="0.25">
      <c r="B76" s="29" t="s">
        <v>111</v>
      </c>
      <c r="C76" s="21" t="s">
        <v>270</v>
      </c>
      <c r="D76" s="14" t="s">
        <v>345</v>
      </c>
      <c r="E76" s="15" t="s">
        <v>395</v>
      </c>
      <c r="F76" s="30" t="s">
        <v>292</v>
      </c>
      <c r="G76" s="30" t="s">
        <v>293</v>
      </c>
      <c r="H76" s="15" t="s">
        <v>394</v>
      </c>
      <c r="I76" s="30" t="s">
        <v>294</v>
      </c>
      <c r="J76" s="30" t="s">
        <v>293</v>
      </c>
      <c r="K76" s="14"/>
      <c r="L76" s="16"/>
      <c r="M76" s="16"/>
      <c r="N76" s="16"/>
      <c r="O76" s="19"/>
    </row>
    <row r="77" spans="2:15" ht="90" customHeight="1" x14ac:dyDescent="0.25">
      <c r="B77" s="29" t="s">
        <v>112</v>
      </c>
      <c r="C77" s="21" t="s">
        <v>271</v>
      </c>
      <c r="D77" s="14"/>
      <c r="E77" s="15"/>
      <c r="F77" s="30" t="s">
        <v>294</v>
      </c>
      <c r="G77" s="30" t="s">
        <v>293</v>
      </c>
      <c r="H77" s="15"/>
      <c r="I77" s="30" t="s">
        <v>294</v>
      </c>
      <c r="J77" s="30" t="s">
        <v>293</v>
      </c>
      <c r="K77" s="14"/>
      <c r="L77" s="16"/>
      <c r="M77" s="16"/>
      <c r="N77" s="16"/>
      <c r="O77" s="19"/>
    </row>
    <row r="78" spans="2:15" ht="36" customHeight="1" x14ac:dyDescent="0.25">
      <c r="B78" s="29" t="s">
        <v>113</v>
      </c>
      <c r="C78" s="21" t="s">
        <v>272</v>
      </c>
      <c r="D78" s="14"/>
      <c r="E78" s="15"/>
      <c r="F78" s="30" t="s">
        <v>294</v>
      </c>
      <c r="G78" s="30" t="s">
        <v>296</v>
      </c>
      <c r="H78" s="15"/>
      <c r="I78" s="30" t="s">
        <v>294</v>
      </c>
      <c r="J78" s="30" t="s">
        <v>296</v>
      </c>
      <c r="K78" s="14"/>
      <c r="L78" s="16"/>
      <c r="M78" s="16"/>
      <c r="N78" s="16"/>
      <c r="O78" s="19"/>
    </row>
    <row r="79" spans="2:15" ht="36" customHeight="1" x14ac:dyDescent="0.25">
      <c r="B79" s="29" t="s">
        <v>114</v>
      </c>
      <c r="C79" s="21" t="s">
        <v>273</v>
      </c>
      <c r="D79" s="14" t="s">
        <v>38</v>
      </c>
      <c r="E79" s="15" t="s">
        <v>34</v>
      </c>
      <c r="F79" s="30" t="s">
        <v>294</v>
      </c>
      <c r="G79" s="30">
        <v>3</v>
      </c>
      <c r="H79" s="15" t="s">
        <v>396</v>
      </c>
      <c r="I79" s="30" t="s">
        <v>294</v>
      </c>
      <c r="J79" s="30">
        <v>3</v>
      </c>
      <c r="K79" s="14"/>
      <c r="L79" s="16"/>
      <c r="M79" s="16"/>
      <c r="N79" s="16"/>
      <c r="O79" s="19"/>
    </row>
    <row r="80" spans="2:15" ht="48.6" customHeight="1" x14ac:dyDescent="0.25">
      <c r="B80" s="29" t="s">
        <v>115</v>
      </c>
      <c r="C80" s="21" t="s">
        <v>274</v>
      </c>
      <c r="D80" s="14" t="s">
        <v>397</v>
      </c>
      <c r="E80" s="15" t="s">
        <v>34</v>
      </c>
      <c r="F80" s="22" t="s">
        <v>292</v>
      </c>
      <c r="G80" s="22" t="s">
        <v>293</v>
      </c>
      <c r="H80" s="15" t="s">
        <v>396</v>
      </c>
      <c r="I80" s="22" t="s">
        <v>294</v>
      </c>
      <c r="J80" s="22" t="s">
        <v>292</v>
      </c>
      <c r="K80" s="14"/>
      <c r="L80" s="16"/>
      <c r="M80" s="16"/>
      <c r="N80" s="16"/>
      <c r="O80" s="19"/>
    </row>
    <row r="81" spans="2:15" ht="54" customHeight="1" x14ac:dyDescent="0.3">
      <c r="B81" s="23" t="s">
        <v>332</v>
      </c>
      <c r="C81" s="28" t="s">
        <v>275</v>
      </c>
      <c r="D81" s="14"/>
      <c r="E81" s="15"/>
      <c r="F81" s="22"/>
      <c r="G81" s="22"/>
      <c r="H81" s="15"/>
      <c r="I81" s="22"/>
      <c r="J81" s="22"/>
      <c r="K81" s="14"/>
      <c r="L81" s="16"/>
      <c r="M81" s="16"/>
      <c r="N81" s="16"/>
      <c r="O81" s="19"/>
    </row>
    <row r="82" spans="2:15" ht="18" customHeight="1" x14ac:dyDescent="0.25">
      <c r="B82" s="29" t="s">
        <v>116</v>
      </c>
      <c r="C82" s="21" t="s">
        <v>276</v>
      </c>
      <c r="D82" s="14"/>
      <c r="E82" s="15"/>
      <c r="F82" s="22" t="s">
        <v>292</v>
      </c>
      <c r="G82" s="22" t="s">
        <v>292</v>
      </c>
      <c r="H82" s="15"/>
      <c r="I82" s="22" t="s">
        <v>292</v>
      </c>
      <c r="J82" s="22" t="s">
        <v>292</v>
      </c>
      <c r="K82" s="14"/>
      <c r="L82" s="16"/>
      <c r="M82" s="16"/>
      <c r="N82" s="16"/>
      <c r="O82" s="19"/>
    </row>
    <row r="83" spans="2:15" ht="36" customHeight="1" x14ac:dyDescent="0.25">
      <c r="B83" s="29" t="s">
        <v>117</v>
      </c>
      <c r="C83" s="21" t="s">
        <v>277</v>
      </c>
      <c r="D83" s="14" t="s">
        <v>433</v>
      </c>
      <c r="E83" s="15" t="s">
        <v>486</v>
      </c>
      <c r="F83" s="22" t="s">
        <v>292</v>
      </c>
      <c r="G83" s="22" t="s">
        <v>292</v>
      </c>
      <c r="H83" s="15" t="s">
        <v>37</v>
      </c>
      <c r="I83" s="22" t="s">
        <v>292</v>
      </c>
      <c r="J83" s="22" t="s">
        <v>292</v>
      </c>
      <c r="K83" s="14"/>
      <c r="L83" s="16"/>
      <c r="M83" s="16"/>
      <c r="N83" s="16"/>
      <c r="O83" s="19"/>
    </row>
    <row r="84" spans="2:15" ht="18" customHeight="1" x14ac:dyDescent="0.25">
      <c r="B84" s="29" t="s">
        <v>118</v>
      </c>
      <c r="C84" s="21" t="s">
        <v>278</v>
      </c>
      <c r="D84" s="14"/>
      <c r="E84" s="15"/>
      <c r="F84" s="22" t="s">
        <v>292</v>
      </c>
      <c r="G84" s="22" t="s">
        <v>292</v>
      </c>
      <c r="H84" s="15"/>
      <c r="I84" s="22" t="s">
        <v>292</v>
      </c>
      <c r="J84" s="22" t="s">
        <v>292</v>
      </c>
      <c r="K84" s="14"/>
      <c r="L84" s="16"/>
      <c r="M84" s="16"/>
      <c r="N84" s="16"/>
      <c r="O84" s="19"/>
    </row>
    <row r="85" spans="2:15" ht="18" customHeight="1" x14ac:dyDescent="0.25">
      <c r="B85" s="29" t="s">
        <v>119</v>
      </c>
      <c r="C85" s="21" t="s">
        <v>279</v>
      </c>
      <c r="D85" s="14"/>
      <c r="E85" s="15"/>
      <c r="F85" s="22" t="s">
        <v>292</v>
      </c>
      <c r="G85" s="22" t="s">
        <v>292</v>
      </c>
      <c r="H85" s="15"/>
      <c r="I85" s="22" t="s">
        <v>292</v>
      </c>
      <c r="J85" s="22" t="s">
        <v>292</v>
      </c>
      <c r="K85" s="14"/>
      <c r="L85" s="16"/>
      <c r="M85" s="16"/>
      <c r="N85" s="16"/>
      <c r="O85" s="19"/>
    </row>
    <row r="86" spans="2:15" ht="36" customHeight="1" x14ac:dyDescent="0.25">
      <c r="B86" s="29" t="s">
        <v>120</v>
      </c>
      <c r="C86" s="21" t="s">
        <v>280</v>
      </c>
      <c r="D86" s="14" t="s">
        <v>433</v>
      </c>
      <c r="E86" s="15" t="s">
        <v>395</v>
      </c>
      <c r="F86" s="22" t="s">
        <v>292</v>
      </c>
      <c r="G86" s="22" t="s">
        <v>292</v>
      </c>
      <c r="H86" s="15" t="s">
        <v>394</v>
      </c>
      <c r="I86" s="22" t="s">
        <v>292</v>
      </c>
      <c r="J86" s="22" t="s">
        <v>292</v>
      </c>
      <c r="K86" s="14"/>
      <c r="L86" s="16"/>
      <c r="M86" s="16"/>
      <c r="N86" s="16"/>
      <c r="O86" s="19"/>
    </row>
    <row r="87" spans="2:15" ht="36" customHeight="1" x14ac:dyDescent="0.25">
      <c r="B87" s="29" t="s">
        <v>121</v>
      </c>
      <c r="C87" s="21" t="s">
        <v>281</v>
      </c>
      <c r="D87" s="14"/>
      <c r="E87" s="15"/>
      <c r="F87" s="22" t="s">
        <v>292</v>
      </c>
      <c r="G87" s="22" t="s">
        <v>292</v>
      </c>
      <c r="H87" s="15"/>
      <c r="I87" s="22" t="s">
        <v>292</v>
      </c>
      <c r="J87" s="22" t="s">
        <v>292</v>
      </c>
      <c r="K87" s="14"/>
      <c r="L87" s="16"/>
      <c r="M87" s="16"/>
      <c r="N87" s="16"/>
      <c r="O87" s="19"/>
    </row>
    <row r="88" spans="2:15" ht="54" customHeight="1" x14ac:dyDescent="0.25">
      <c r="B88" s="29" t="s">
        <v>122</v>
      </c>
      <c r="C88" s="21" t="s">
        <v>282</v>
      </c>
      <c r="D88" s="14" t="s">
        <v>433</v>
      </c>
      <c r="E88" s="15" t="s">
        <v>479</v>
      </c>
      <c r="F88" s="22" t="s">
        <v>292</v>
      </c>
      <c r="G88" s="22" t="s">
        <v>293</v>
      </c>
      <c r="H88" s="15" t="s">
        <v>480</v>
      </c>
      <c r="I88" s="22" t="s">
        <v>294</v>
      </c>
      <c r="J88" s="22" t="s">
        <v>293</v>
      </c>
      <c r="K88" s="14"/>
      <c r="L88" s="16"/>
      <c r="M88" s="16"/>
      <c r="N88" s="16"/>
      <c r="O88" s="19"/>
    </row>
    <row r="89" spans="2:15" ht="36" customHeight="1" x14ac:dyDescent="0.3">
      <c r="B89" s="23" t="s">
        <v>331</v>
      </c>
      <c r="C89" s="28" t="s">
        <v>283</v>
      </c>
      <c r="D89" s="14"/>
      <c r="E89" s="15"/>
      <c r="F89" s="22"/>
      <c r="G89" s="22"/>
      <c r="H89" s="15"/>
      <c r="I89" s="22"/>
      <c r="J89" s="22"/>
      <c r="K89" s="14"/>
      <c r="L89" s="16"/>
      <c r="M89" s="16"/>
      <c r="N89" s="16"/>
      <c r="O89" s="19"/>
    </row>
    <row r="90" spans="2:15" ht="54" customHeight="1" x14ac:dyDescent="0.25">
      <c r="B90" s="29" t="s">
        <v>123</v>
      </c>
      <c r="C90" s="21" t="s">
        <v>284</v>
      </c>
      <c r="D90" s="14"/>
      <c r="E90" s="15"/>
      <c r="F90" s="22" t="s">
        <v>294</v>
      </c>
      <c r="G90" s="22" t="s">
        <v>293</v>
      </c>
      <c r="H90" s="15"/>
      <c r="I90" s="22" t="s">
        <v>294</v>
      </c>
      <c r="J90" s="22" t="s">
        <v>293</v>
      </c>
      <c r="K90" s="14"/>
      <c r="L90" s="16"/>
      <c r="M90" s="16"/>
      <c r="N90" s="16"/>
      <c r="O90" s="19"/>
    </row>
    <row r="91" spans="2:15" ht="36" customHeight="1" x14ac:dyDescent="0.25">
      <c r="B91" s="29" t="s">
        <v>124</v>
      </c>
      <c r="C91" s="21" t="s">
        <v>285</v>
      </c>
      <c r="D91" s="14" t="s">
        <v>352</v>
      </c>
      <c r="E91" s="15" t="s">
        <v>377</v>
      </c>
      <c r="F91" s="22" t="s">
        <v>294</v>
      </c>
      <c r="G91" s="22" t="s">
        <v>293</v>
      </c>
      <c r="H91" s="15" t="s">
        <v>353</v>
      </c>
      <c r="I91" s="22" t="s">
        <v>294</v>
      </c>
      <c r="J91" s="22" t="s">
        <v>293</v>
      </c>
      <c r="K91" s="14"/>
      <c r="L91" s="16"/>
      <c r="M91" s="16"/>
      <c r="N91" s="16"/>
      <c r="O91" s="19"/>
    </row>
    <row r="92" spans="2:15" ht="18" customHeight="1" x14ac:dyDescent="0.25">
      <c r="B92" s="29" t="s">
        <v>125</v>
      </c>
      <c r="C92" s="21" t="s">
        <v>286</v>
      </c>
      <c r="D92" s="14"/>
      <c r="E92" s="15" t="s">
        <v>398</v>
      </c>
      <c r="F92" s="22" t="s">
        <v>292</v>
      </c>
      <c r="G92" s="22" t="s">
        <v>292</v>
      </c>
      <c r="H92" s="15"/>
      <c r="I92" s="22" t="s">
        <v>292</v>
      </c>
      <c r="J92" s="22" t="s">
        <v>292</v>
      </c>
      <c r="K92" s="14"/>
      <c r="L92" s="16"/>
      <c r="M92" s="16"/>
      <c r="N92" s="16"/>
      <c r="O92" s="19"/>
    </row>
    <row r="93" spans="2:15" ht="36" customHeight="1" x14ac:dyDescent="0.3">
      <c r="B93" s="23" t="s">
        <v>330</v>
      </c>
      <c r="C93" s="28">
        <v>10</v>
      </c>
      <c r="D93" s="14"/>
      <c r="E93" s="15" t="s">
        <v>359</v>
      </c>
      <c r="F93" s="22"/>
      <c r="G93" s="22"/>
      <c r="H93" s="15" t="s">
        <v>350</v>
      </c>
      <c r="I93" s="22"/>
      <c r="J93" s="22"/>
      <c r="K93" s="14"/>
      <c r="L93" s="16"/>
      <c r="M93" s="16"/>
      <c r="N93" s="16"/>
      <c r="O93" s="19"/>
    </row>
    <row r="94" spans="2:15" ht="36" customHeight="1" x14ac:dyDescent="0.25">
      <c r="B94" s="29" t="s">
        <v>373</v>
      </c>
      <c r="C94" s="21">
        <v>1001</v>
      </c>
      <c r="D94" s="14" t="s">
        <v>299</v>
      </c>
      <c r="E94" s="15" t="s">
        <v>399</v>
      </c>
      <c r="F94" s="22" t="s">
        <v>292</v>
      </c>
      <c r="G94" s="22" t="s">
        <v>293</v>
      </c>
      <c r="H94" s="15" t="s">
        <v>400</v>
      </c>
      <c r="I94" s="22" t="s">
        <v>292</v>
      </c>
      <c r="J94" s="22" t="s">
        <v>293</v>
      </c>
      <c r="K94" s="14"/>
      <c r="L94" s="16"/>
      <c r="M94" s="16"/>
      <c r="N94" s="16"/>
      <c r="O94" s="19"/>
    </row>
    <row r="95" spans="2:15" ht="36" customHeight="1" x14ac:dyDescent="0.25">
      <c r="B95" s="29" t="s">
        <v>126</v>
      </c>
      <c r="C95" s="21">
        <v>1002</v>
      </c>
      <c r="D95" s="14" t="s">
        <v>299</v>
      </c>
      <c r="E95" s="15" t="s">
        <v>399</v>
      </c>
      <c r="F95" s="22" t="s">
        <v>292</v>
      </c>
      <c r="G95" s="22" t="s">
        <v>293</v>
      </c>
      <c r="H95" s="15" t="s">
        <v>401</v>
      </c>
      <c r="I95" s="22" t="s">
        <v>294</v>
      </c>
      <c r="J95" s="22" t="s">
        <v>293</v>
      </c>
      <c r="K95" s="14"/>
      <c r="L95" s="16"/>
      <c r="M95" s="16"/>
      <c r="N95" s="16"/>
      <c r="O95" s="19"/>
    </row>
    <row r="96" spans="2:15" ht="72.599999999999994" customHeight="1" x14ac:dyDescent="0.25">
      <c r="B96" s="29" t="s">
        <v>127</v>
      </c>
      <c r="C96" s="21">
        <v>1003</v>
      </c>
      <c r="D96" s="14" t="s">
        <v>299</v>
      </c>
      <c r="E96" s="15" t="s">
        <v>309</v>
      </c>
      <c r="F96" s="22" t="s">
        <v>292</v>
      </c>
      <c r="G96" s="22" t="s">
        <v>293</v>
      </c>
      <c r="H96" s="12" t="s">
        <v>402</v>
      </c>
      <c r="I96" s="22" t="s">
        <v>294</v>
      </c>
      <c r="J96" s="22" t="s">
        <v>293</v>
      </c>
      <c r="K96" s="14"/>
      <c r="L96" s="16"/>
      <c r="M96" s="16"/>
      <c r="N96" s="16"/>
      <c r="O96" s="19"/>
    </row>
    <row r="97" spans="2:15" ht="36.6" customHeight="1" x14ac:dyDescent="0.25">
      <c r="B97" s="29" t="s">
        <v>128</v>
      </c>
      <c r="C97" s="21">
        <v>1004</v>
      </c>
      <c r="D97" s="14" t="s">
        <v>299</v>
      </c>
      <c r="E97" s="15" t="s">
        <v>403</v>
      </c>
      <c r="F97" s="22" t="s">
        <v>292</v>
      </c>
      <c r="G97" s="22" t="s">
        <v>293</v>
      </c>
      <c r="H97" s="12" t="s">
        <v>404</v>
      </c>
      <c r="I97" s="22" t="s">
        <v>294</v>
      </c>
      <c r="J97" s="22" t="s">
        <v>293</v>
      </c>
      <c r="K97" s="14"/>
      <c r="L97" s="16"/>
      <c r="M97" s="16"/>
      <c r="N97" s="16"/>
      <c r="O97" s="19"/>
    </row>
    <row r="98" spans="2:15" ht="54.6" customHeight="1" x14ac:dyDescent="0.25">
      <c r="B98" s="29" t="s">
        <v>129</v>
      </c>
      <c r="C98" s="21">
        <v>1005</v>
      </c>
      <c r="D98" s="14" t="s">
        <v>336</v>
      </c>
      <c r="E98" s="15" t="s">
        <v>309</v>
      </c>
      <c r="F98" s="22" t="s">
        <v>294</v>
      </c>
      <c r="G98" s="22" t="s">
        <v>293</v>
      </c>
      <c r="H98" s="15" t="s">
        <v>405</v>
      </c>
      <c r="I98" s="22" t="s">
        <v>294</v>
      </c>
      <c r="J98" s="22" t="s">
        <v>293</v>
      </c>
      <c r="K98" s="14"/>
      <c r="L98" s="16"/>
      <c r="M98" s="16"/>
      <c r="N98" s="16"/>
      <c r="O98" s="19"/>
    </row>
    <row r="99" spans="2:15" ht="54" customHeight="1" x14ac:dyDescent="0.25">
      <c r="B99" s="29" t="s">
        <v>130</v>
      </c>
      <c r="C99" s="21">
        <v>1006</v>
      </c>
      <c r="D99" s="14"/>
      <c r="E99" s="15"/>
      <c r="F99" s="22" t="s">
        <v>292</v>
      </c>
      <c r="G99" s="22" t="s">
        <v>292</v>
      </c>
      <c r="H99" s="15"/>
      <c r="I99" s="22" t="s">
        <v>292</v>
      </c>
      <c r="J99" s="22" t="s">
        <v>292</v>
      </c>
      <c r="K99" s="14"/>
      <c r="L99" s="16"/>
      <c r="M99" s="16"/>
      <c r="N99" s="16"/>
      <c r="O99" s="19"/>
    </row>
    <row r="100" spans="2:15" ht="53.85" customHeight="1" x14ac:dyDescent="0.25">
      <c r="B100" s="29" t="s">
        <v>131</v>
      </c>
      <c r="C100" s="21">
        <v>1007</v>
      </c>
      <c r="D100" s="14" t="s">
        <v>297</v>
      </c>
      <c r="E100" s="15" t="s">
        <v>406</v>
      </c>
      <c r="F100" s="22" t="s">
        <v>293</v>
      </c>
      <c r="G100" s="22" t="s">
        <v>296</v>
      </c>
      <c r="H100" s="12" t="s">
        <v>493</v>
      </c>
      <c r="I100" s="22" t="s">
        <v>292</v>
      </c>
      <c r="J100" s="22" t="s">
        <v>293</v>
      </c>
      <c r="K100" s="14"/>
      <c r="L100" s="16"/>
      <c r="M100" s="16"/>
      <c r="N100" s="16"/>
      <c r="O100" s="19"/>
    </row>
    <row r="101" spans="2:15" ht="74.849999999999994" customHeight="1" x14ac:dyDescent="0.25">
      <c r="B101" s="29" t="s">
        <v>132</v>
      </c>
      <c r="C101" s="21">
        <v>1008</v>
      </c>
      <c r="D101" s="14" t="s">
        <v>407</v>
      </c>
      <c r="E101" s="15" t="s">
        <v>408</v>
      </c>
      <c r="F101" s="22" t="s">
        <v>292</v>
      </c>
      <c r="G101" s="22" t="s">
        <v>293</v>
      </c>
      <c r="H101" s="12" t="s">
        <v>409</v>
      </c>
      <c r="I101" s="22" t="s">
        <v>294</v>
      </c>
      <c r="J101" s="22" t="s">
        <v>293</v>
      </c>
      <c r="K101" s="14"/>
      <c r="L101" s="16"/>
      <c r="M101" s="16"/>
      <c r="N101" s="16"/>
      <c r="O101" s="19"/>
    </row>
    <row r="102" spans="2:15" ht="18" customHeight="1" x14ac:dyDescent="0.3">
      <c r="B102" s="23" t="s">
        <v>329</v>
      </c>
      <c r="C102" s="28">
        <v>11</v>
      </c>
      <c r="D102" s="14"/>
      <c r="E102" s="15"/>
      <c r="F102" s="22"/>
      <c r="G102" s="22"/>
      <c r="H102" s="15" t="s">
        <v>357</v>
      </c>
      <c r="I102" s="22"/>
      <c r="J102" s="22"/>
      <c r="K102" s="14"/>
      <c r="L102" s="16"/>
      <c r="M102" s="16"/>
      <c r="N102" s="16"/>
      <c r="O102" s="19"/>
    </row>
    <row r="103" spans="2:15" ht="54" customHeight="1" x14ac:dyDescent="0.25">
      <c r="B103" s="29" t="s">
        <v>133</v>
      </c>
      <c r="C103" s="21">
        <v>1101</v>
      </c>
      <c r="D103" s="11" t="s">
        <v>311</v>
      </c>
      <c r="E103" s="15" t="s">
        <v>410</v>
      </c>
      <c r="F103" s="22" t="s">
        <v>292</v>
      </c>
      <c r="G103" s="22" t="s">
        <v>296</v>
      </c>
      <c r="H103" s="15" t="s">
        <v>351</v>
      </c>
      <c r="I103" s="22" t="s">
        <v>292</v>
      </c>
      <c r="J103" s="22" t="s">
        <v>296</v>
      </c>
      <c r="K103" s="14"/>
      <c r="L103" s="16"/>
      <c r="M103" s="16"/>
      <c r="N103" s="16"/>
      <c r="O103" s="19"/>
    </row>
    <row r="104" spans="2:15" ht="36" customHeight="1" x14ac:dyDescent="0.25">
      <c r="B104" s="29" t="s">
        <v>134</v>
      </c>
      <c r="C104" s="21">
        <v>1102</v>
      </c>
      <c r="D104" s="11" t="s">
        <v>311</v>
      </c>
      <c r="E104" s="15" t="s">
        <v>411</v>
      </c>
      <c r="F104" s="22" t="s">
        <v>292</v>
      </c>
      <c r="G104" s="22" t="s">
        <v>293</v>
      </c>
      <c r="H104" s="15" t="s">
        <v>412</v>
      </c>
      <c r="I104" s="22" t="s">
        <v>292</v>
      </c>
      <c r="J104" s="22" t="s">
        <v>293</v>
      </c>
      <c r="K104" s="14"/>
      <c r="L104" s="16"/>
      <c r="M104" s="16"/>
      <c r="N104" s="16"/>
      <c r="O104" s="19"/>
    </row>
    <row r="105" spans="2:15" ht="36" customHeight="1" x14ac:dyDescent="0.3">
      <c r="B105" s="23" t="s">
        <v>328</v>
      </c>
      <c r="C105" s="28">
        <v>12</v>
      </c>
      <c r="D105" s="14"/>
      <c r="E105" s="15"/>
      <c r="F105" s="22"/>
      <c r="G105" s="22"/>
      <c r="H105" s="15"/>
      <c r="I105" s="22"/>
      <c r="J105" s="22"/>
      <c r="K105" s="14"/>
      <c r="L105" s="16"/>
      <c r="M105" s="16"/>
      <c r="N105" s="16"/>
      <c r="O105" s="19"/>
    </row>
    <row r="106" spans="2:15" ht="36" customHeight="1" x14ac:dyDescent="0.25">
      <c r="B106" s="29" t="s">
        <v>135</v>
      </c>
      <c r="C106" s="21">
        <v>1201</v>
      </c>
      <c r="D106" s="11" t="s">
        <v>311</v>
      </c>
      <c r="E106" s="15" t="s">
        <v>377</v>
      </c>
      <c r="F106" s="22" t="s">
        <v>292</v>
      </c>
      <c r="G106" s="22" t="s">
        <v>293</v>
      </c>
      <c r="H106" s="15" t="s">
        <v>413</v>
      </c>
      <c r="I106" s="22" t="s">
        <v>292</v>
      </c>
      <c r="J106" s="22" t="s">
        <v>293</v>
      </c>
      <c r="K106" s="14"/>
      <c r="L106" s="16"/>
      <c r="M106" s="16"/>
      <c r="N106" s="16"/>
      <c r="O106" s="19"/>
    </row>
    <row r="107" spans="2:15" ht="36" customHeight="1" x14ac:dyDescent="0.25">
      <c r="B107" s="29" t="s">
        <v>136</v>
      </c>
      <c r="C107" s="21">
        <v>1202</v>
      </c>
      <c r="D107" s="11" t="s">
        <v>311</v>
      </c>
      <c r="E107" s="15" t="s">
        <v>414</v>
      </c>
      <c r="F107" s="22" t="s">
        <v>292</v>
      </c>
      <c r="G107" s="22" t="s">
        <v>293</v>
      </c>
      <c r="H107" s="15"/>
      <c r="I107" s="22" t="s">
        <v>292</v>
      </c>
      <c r="J107" s="22" t="s">
        <v>293</v>
      </c>
      <c r="K107" s="14"/>
      <c r="L107" s="16"/>
      <c r="M107" s="16"/>
      <c r="N107" s="16"/>
      <c r="O107" s="19"/>
    </row>
    <row r="108" spans="2:15" ht="36" customHeight="1" x14ac:dyDescent="0.3">
      <c r="B108" s="23" t="s">
        <v>327</v>
      </c>
      <c r="C108" s="28">
        <v>13</v>
      </c>
      <c r="D108" s="14"/>
      <c r="E108" s="15"/>
      <c r="F108" s="22"/>
      <c r="G108" s="22"/>
      <c r="H108" s="15"/>
      <c r="I108" s="22"/>
      <c r="J108" s="22"/>
      <c r="K108" s="14"/>
      <c r="L108" s="16"/>
      <c r="M108" s="16"/>
      <c r="N108" s="16"/>
      <c r="O108" s="19"/>
    </row>
    <row r="109" spans="2:15" ht="36" customHeight="1" x14ac:dyDescent="0.25">
      <c r="B109" s="29" t="s">
        <v>137</v>
      </c>
      <c r="C109" s="21">
        <v>1301</v>
      </c>
      <c r="D109" s="14" t="s">
        <v>342</v>
      </c>
      <c r="E109" s="15" t="s">
        <v>377</v>
      </c>
      <c r="F109" s="22" t="s">
        <v>292</v>
      </c>
      <c r="G109" s="22" t="s">
        <v>293</v>
      </c>
      <c r="H109" s="15" t="s">
        <v>415</v>
      </c>
      <c r="I109" s="22" t="s">
        <v>292</v>
      </c>
      <c r="J109" s="22" t="s">
        <v>293</v>
      </c>
      <c r="K109" s="14"/>
      <c r="L109" s="16"/>
      <c r="M109" s="16"/>
      <c r="N109" s="16"/>
      <c r="O109" s="19"/>
    </row>
    <row r="110" spans="2:15" ht="18" customHeight="1" x14ac:dyDescent="0.25">
      <c r="B110" s="29" t="s">
        <v>138</v>
      </c>
      <c r="C110" s="21">
        <v>1302</v>
      </c>
      <c r="D110" s="14"/>
      <c r="E110" s="15"/>
      <c r="F110" s="22" t="s">
        <v>294</v>
      </c>
      <c r="G110" s="22" t="s">
        <v>293</v>
      </c>
      <c r="H110" s="15"/>
      <c r="I110" s="22" t="s">
        <v>294</v>
      </c>
      <c r="J110" s="22" t="s">
        <v>293</v>
      </c>
      <c r="K110" s="14"/>
      <c r="L110" s="16"/>
      <c r="M110" s="16"/>
      <c r="N110" s="16"/>
      <c r="O110" s="19"/>
    </row>
    <row r="111" spans="2:15" ht="18" customHeight="1" x14ac:dyDescent="0.25">
      <c r="B111" s="29" t="s">
        <v>139</v>
      </c>
      <c r="C111" s="21">
        <v>1303</v>
      </c>
      <c r="D111" s="14"/>
      <c r="E111" s="15"/>
      <c r="F111" s="22" t="s">
        <v>294</v>
      </c>
      <c r="G111" s="22" t="s">
        <v>293</v>
      </c>
      <c r="H111" s="15"/>
      <c r="I111" s="22" t="s">
        <v>294</v>
      </c>
      <c r="J111" s="22" t="s">
        <v>293</v>
      </c>
      <c r="K111" s="14"/>
      <c r="L111" s="16"/>
      <c r="M111" s="16"/>
      <c r="N111" s="16"/>
      <c r="O111" s="19"/>
    </row>
    <row r="112" spans="2:15" ht="36" customHeight="1" x14ac:dyDescent="0.3">
      <c r="B112" s="23" t="s">
        <v>326</v>
      </c>
      <c r="C112" s="28">
        <v>14</v>
      </c>
      <c r="D112" s="14"/>
      <c r="E112" s="15"/>
      <c r="F112" s="22"/>
      <c r="G112" s="22"/>
      <c r="H112" s="15"/>
      <c r="I112" s="22"/>
      <c r="J112" s="22"/>
      <c r="K112" s="14"/>
      <c r="L112" s="16"/>
      <c r="M112" s="16"/>
      <c r="N112" s="16"/>
      <c r="O112" s="19"/>
    </row>
    <row r="113" spans="2:15" ht="36" customHeight="1" x14ac:dyDescent="0.25">
      <c r="B113" s="29" t="s">
        <v>140</v>
      </c>
      <c r="C113" s="21">
        <v>1401</v>
      </c>
      <c r="D113" s="14"/>
      <c r="E113" s="15"/>
      <c r="F113" s="22" t="s">
        <v>294</v>
      </c>
      <c r="G113" s="22" t="s">
        <v>293</v>
      </c>
      <c r="H113" s="15"/>
      <c r="I113" s="22" t="s">
        <v>294</v>
      </c>
      <c r="J113" s="22" t="s">
        <v>293</v>
      </c>
      <c r="K113" s="14"/>
      <c r="L113" s="16"/>
      <c r="M113" s="16"/>
      <c r="N113" s="16"/>
      <c r="O113" s="19"/>
    </row>
    <row r="114" spans="2:15" ht="36" customHeight="1" x14ac:dyDescent="0.25">
      <c r="B114" s="29" t="s">
        <v>26</v>
      </c>
      <c r="C114" s="21">
        <v>1402</v>
      </c>
      <c r="D114" s="14"/>
      <c r="E114" s="15"/>
      <c r="F114" s="22" t="s">
        <v>292</v>
      </c>
      <c r="G114" s="22" t="s">
        <v>292</v>
      </c>
      <c r="H114" s="15" t="s">
        <v>416</v>
      </c>
      <c r="I114" s="22" t="s">
        <v>292</v>
      </c>
      <c r="J114" s="22" t="s">
        <v>292</v>
      </c>
      <c r="K114" s="14"/>
      <c r="L114" s="16"/>
      <c r="M114" s="16"/>
      <c r="N114" s="16"/>
      <c r="O114" s="19"/>
    </row>
    <row r="115" spans="2:15" ht="36" customHeight="1" x14ac:dyDescent="0.25">
      <c r="B115" s="29" t="s">
        <v>141</v>
      </c>
      <c r="C115" s="21">
        <v>1403</v>
      </c>
      <c r="D115" s="14"/>
      <c r="E115" s="15"/>
      <c r="F115" s="22" t="s">
        <v>294</v>
      </c>
      <c r="G115" s="22" t="s">
        <v>293</v>
      </c>
      <c r="H115" s="15"/>
      <c r="I115" s="22" t="s">
        <v>294</v>
      </c>
      <c r="J115" s="22" t="s">
        <v>293</v>
      </c>
      <c r="K115" s="14"/>
      <c r="L115" s="16"/>
      <c r="M115" s="16"/>
      <c r="N115" s="16"/>
      <c r="O115" s="19"/>
    </row>
    <row r="116" spans="2:15" ht="36" customHeight="1" x14ac:dyDescent="0.25">
      <c r="B116" s="29" t="s">
        <v>142</v>
      </c>
      <c r="C116" s="21">
        <v>1404</v>
      </c>
      <c r="D116" s="14"/>
      <c r="E116" s="15"/>
      <c r="F116" s="22" t="s">
        <v>292</v>
      </c>
      <c r="G116" s="22" t="s">
        <v>292</v>
      </c>
      <c r="H116" s="15"/>
      <c r="I116" s="22" t="s">
        <v>292</v>
      </c>
      <c r="J116" s="22" t="s">
        <v>292</v>
      </c>
      <c r="K116" s="14"/>
      <c r="L116" s="16"/>
      <c r="M116" s="16"/>
      <c r="N116" s="16"/>
      <c r="O116" s="19"/>
    </row>
    <row r="117" spans="2:15" ht="36" customHeight="1" x14ac:dyDescent="0.25">
      <c r="B117" s="29" t="s">
        <v>143</v>
      </c>
      <c r="C117" s="21">
        <v>1405</v>
      </c>
      <c r="D117" s="14"/>
      <c r="E117" s="15"/>
      <c r="F117" s="22" t="s">
        <v>292</v>
      </c>
      <c r="G117" s="22" t="s">
        <v>292</v>
      </c>
      <c r="H117" s="15"/>
      <c r="I117" s="22" t="s">
        <v>292</v>
      </c>
      <c r="J117" s="22" t="s">
        <v>292</v>
      </c>
      <c r="K117" s="14"/>
      <c r="L117" s="16"/>
      <c r="M117" s="16"/>
      <c r="N117" s="16"/>
      <c r="O117" s="19"/>
    </row>
    <row r="118" spans="2:15" ht="71.849999999999994" customHeight="1" x14ac:dyDescent="0.25">
      <c r="B118" s="29" t="s">
        <v>144</v>
      </c>
      <c r="C118" s="21">
        <v>1406</v>
      </c>
      <c r="D118" s="14" t="s">
        <v>40</v>
      </c>
      <c r="E118" s="15" t="s">
        <v>417</v>
      </c>
      <c r="F118" s="22" t="s">
        <v>292</v>
      </c>
      <c r="G118" s="22" t="s">
        <v>293</v>
      </c>
      <c r="H118" s="15" t="s">
        <v>418</v>
      </c>
      <c r="I118" s="22" t="s">
        <v>294</v>
      </c>
      <c r="J118" s="22" t="s">
        <v>293</v>
      </c>
      <c r="K118" s="14"/>
      <c r="L118" s="16"/>
      <c r="M118" s="16"/>
      <c r="N118" s="16"/>
      <c r="O118" s="19"/>
    </row>
    <row r="119" spans="2:15" ht="36" customHeight="1" x14ac:dyDescent="0.25">
      <c r="B119" s="29" t="s">
        <v>145</v>
      </c>
      <c r="C119" s="21">
        <v>1407</v>
      </c>
      <c r="D119" s="14"/>
      <c r="E119" s="15"/>
      <c r="F119" s="22" t="s">
        <v>292</v>
      </c>
      <c r="G119" s="22" t="s">
        <v>292</v>
      </c>
      <c r="H119" s="15" t="s">
        <v>419</v>
      </c>
      <c r="I119" s="22" t="s">
        <v>292</v>
      </c>
      <c r="J119" s="22" t="s">
        <v>292</v>
      </c>
      <c r="K119" s="14"/>
      <c r="L119" s="16"/>
      <c r="M119" s="16"/>
      <c r="N119" s="16"/>
      <c r="O119" s="19"/>
    </row>
    <row r="120" spans="2:15" ht="53.45" customHeight="1" x14ac:dyDescent="0.25">
      <c r="B120" s="29" t="s">
        <v>146</v>
      </c>
      <c r="C120" s="21">
        <v>1408</v>
      </c>
      <c r="D120" s="14" t="s">
        <v>443</v>
      </c>
      <c r="E120" s="15" t="s">
        <v>348</v>
      </c>
      <c r="F120" s="22" t="s">
        <v>292</v>
      </c>
      <c r="G120" s="22" t="s">
        <v>292</v>
      </c>
      <c r="H120" s="15" t="s">
        <v>349</v>
      </c>
      <c r="I120" s="22" t="s">
        <v>292</v>
      </c>
      <c r="J120" s="22" t="s">
        <v>292</v>
      </c>
      <c r="K120" s="14"/>
      <c r="L120" s="16"/>
      <c r="M120" s="16"/>
      <c r="N120" s="16"/>
      <c r="O120" s="19"/>
    </row>
    <row r="121" spans="2:15" ht="36" customHeight="1" x14ac:dyDescent="0.3">
      <c r="B121" s="23" t="s">
        <v>325</v>
      </c>
      <c r="C121" s="28">
        <v>15</v>
      </c>
      <c r="D121" s="14"/>
      <c r="E121" s="15"/>
      <c r="F121" s="22"/>
      <c r="G121" s="22"/>
      <c r="H121" s="15"/>
      <c r="I121" s="22"/>
      <c r="J121" s="22"/>
      <c r="K121" s="14"/>
      <c r="L121" s="16"/>
      <c r="M121" s="16"/>
      <c r="N121" s="16"/>
      <c r="O121" s="19"/>
    </row>
    <row r="122" spans="2:15" ht="36" customHeight="1" x14ac:dyDescent="0.25">
      <c r="B122" s="29" t="s">
        <v>147</v>
      </c>
      <c r="C122" s="21">
        <v>1501</v>
      </c>
      <c r="D122" s="14"/>
      <c r="E122" s="15"/>
      <c r="F122" s="22" t="s">
        <v>292</v>
      </c>
      <c r="G122" s="22" t="s">
        <v>292</v>
      </c>
      <c r="H122" s="15"/>
      <c r="I122" s="22" t="s">
        <v>292</v>
      </c>
      <c r="J122" s="22" t="s">
        <v>292</v>
      </c>
      <c r="K122" s="14"/>
      <c r="L122" s="16"/>
      <c r="M122" s="16"/>
      <c r="N122" s="16"/>
      <c r="O122" s="19"/>
    </row>
    <row r="123" spans="2:15" ht="36" customHeight="1" x14ac:dyDescent="0.25">
      <c r="B123" s="29" t="s">
        <v>148</v>
      </c>
      <c r="C123" s="21">
        <v>1502</v>
      </c>
      <c r="D123" s="14"/>
      <c r="E123" s="15"/>
      <c r="F123" s="22" t="s">
        <v>292</v>
      </c>
      <c r="G123" s="22" t="s">
        <v>292</v>
      </c>
      <c r="H123" s="15"/>
      <c r="I123" s="22" t="s">
        <v>292</v>
      </c>
      <c r="J123" s="22" t="s">
        <v>292</v>
      </c>
      <c r="K123" s="14"/>
      <c r="L123" s="16"/>
      <c r="M123" s="16"/>
      <c r="N123" s="16"/>
      <c r="O123" s="19"/>
    </row>
    <row r="124" spans="2:15" ht="54" customHeight="1" x14ac:dyDescent="0.25">
      <c r="B124" s="29" t="s">
        <v>149</v>
      </c>
      <c r="C124" s="21">
        <v>1503</v>
      </c>
      <c r="D124" s="14"/>
      <c r="E124" s="15"/>
      <c r="F124" s="22" t="s">
        <v>292</v>
      </c>
      <c r="G124" s="22" t="s">
        <v>292</v>
      </c>
      <c r="H124" s="15"/>
      <c r="I124" s="22" t="s">
        <v>292</v>
      </c>
      <c r="J124" s="22" t="s">
        <v>292</v>
      </c>
      <c r="K124" s="14"/>
      <c r="L124" s="16"/>
      <c r="M124" s="16"/>
      <c r="N124" s="16"/>
      <c r="O124" s="19"/>
    </row>
    <row r="125" spans="2:15" ht="36" customHeight="1" x14ac:dyDescent="0.3">
      <c r="B125" s="23" t="s">
        <v>324</v>
      </c>
      <c r="C125" s="28">
        <v>16</v>
      </c>
      <c r="D125" s="14"/>
      <c r="E125" s="15"/>
      <c r="F125" s="22"/>
      <c r="G125" s="22"/>
      <c r="H125" s="15"/>
      <c r="I125" s="22"/>
      <c r="J125" s="22"/>
      <c r="K125" s="14"/>
      <c r="L125" s="16"/>
      <c r="M125" s="16"/>
      <c r="N125" s="16"/>
      <c r="O125" s="19"/>
    </row>
    <row r="126" spans="2:15" ht="18" customHeight="1" x14ac:dyDescent="0.25">
      <c r="B126" s="29" t="s">
        <v>150</v>
      </c>
      <c r="C126" s="21">
        <v>1601</v>
      </c>
      <c r="D126" s="14"/>
      <c r="E126" s="15"/>
      <c r="F126" s="22" t="s">
        <v>292</v>
      </c>
      <c r="G126" s="22" t="s">
        <v>296</v>
      </c>
      <c r="H126" s="15"/>
      <c r="I126" s="22" t="s">
        <v>292</v>
      </c>
      <c r="J126" s="22" t="s">
        <v>296</v>
      </c>
      <c r="K126" s="14"/>
      <c r="L126" s="16"/>
      <c r="M126" s="16"/>
      <c r="N126" s="16"/>
      <c r="O126" s="19"/>
    </row>
    <row r="127" spans="2:15" ht="18" customHeight="1" x14ac:dyDescent="0.25">
      <c r="B127" s="29" t="s">
        <v>73</v>
      </c>
      <c r="C127" s="21">
        <v>1602</v>
      </c>
      <c r="D127" s="14"/>
      <c r="E127" s="15"/>
      <c r="F127" s="22"/>
      <c r="G127" s="22"/>
      <c r="H127" s="15"/>
      <c r="I127" s="22"/>
      <c r="J127" s="22"/>
      <c r="K127" s="14"/>
      <c r="L127" s="16"/>
      <c r="M127" s="16"/>
      <c r="N127" s="16"/>
      <c r="O127" s="19"/>
    </row>
    <row r="128" spans="2:15" ht="18" customHeight="1" x14ac:dyDescent="0.25">
      <c r="B128" s="29" t="s">
        <v>151</v>
      </c>
      <c r="C128" s="21">
        <v>1603</v>
      </c>
      <c r="D128" s="14"/>
      <c r="E128" s="15"/>
      <c r="F128" s="22"/>
      <c r="G128" s="22"/>
      <c r="H128" s="15"/>
      <c r="I128" s="22"/>
      <c r="J128" s="22"/>
      <c r="K128" s="14"/>
      <c r="L128" s="16"/>
      <c r="M128" s="16"/>
      <c r="N128" s="16"/>
      <c r="O128" s="19"/>
    </row>
    <row r="129" spans="2:15" ht="18" customHeight="1" x14ac:dyDescent="0.25">
      <c r="B129" s="29" t="s">
        <v>152</v>
      </c>
      <c r="C129" s="21">
        <v>1604</v>
      </c>
      <c r="D129" s="14"/>
      <c r="E129" s="15"/>
      <c r="F129" s="22"/>
      <c r="G129" s="22"/>
      <c r="H129" s="15"/>
      <c r="I129" s="22"/>
      <c r="J129" s="22"/>
      <c r="K129" s="14"/>
      <c r="L129" s="16"/>
      <c r="M129" s="16"/>
      <c r="N129" s="16"/>
      <c r="O129" s="19"/>
    </row>
    <row r="130" spans="2:15" ht="18" customHeight="1" x14ac:dyDescent="0.25">
      <c r="B130" s="29" t="s">
        <v>153</v>
      </c>
      <c r="C130" s="21">
        <v>1605</v>
      </c>
      <c r="D130" s="14"/>
      <c r="E130" s="15"/>
      <c r="F130" s="22"/>
      <c r="G130" s="22"/>
      <c r="H130" s="15"/>
      <c r="I130" s="22"/>
      <c r="J130" s="22"/>
      <c r="K130" s="14"/>
      <c r="L130" s="16"/>
      <c r="M130" s="16"/>
      <c r="N130" s="16"/>
      <c r="O130" s="19"/>
    </row>
    <row r="131" spans="2:15" ht="36" customHeight="1" x14ac:dyDescent="0.3">
      <c r="B131" s="23" t="s">
        <v>323</v>
      </c>
      <c r="C131" s="28">
        <v>17</v>
      </c>
      <c r="D131" s="14"/>
      <c r="E131" s="15"/>
      <c r="F131" s="22"/>
      <c r="G131" s="22"/>
      <c r="H131" s="15"/>
      <c r="I131" s="22"/>
      <c r="J131" s="22"/>
      <c r="K131" s="14"/>
      <c r="L131" s="16"/>
      <c r="M131" s="16"/>
      <c r="N131" s="16"/>
      <c r="O131" s="19"/>
    </row>
    <row r="132" spans="2:15" ht="18" customHeight="1" x14ac:dyDescent="0.25">
      <c r="B132" s="29" t="s">
        <v>150</v>
      </c>
      <c r="C132" s="21">
        <v>1701</v>
      </c>
      <c r="D132" s="14"/>
      <c r="E132" s="15"/>
      <c r="F132" s="22" t="s">
        <v>292</v>
      </c>
      <c r="G132" s="22" t="s">
        <v>293</v>
      </c>
      <c r="H132" s="15"/>
      <c r="I132" s="22" t="s">
        <v>292</v>
      </c>
      <c r="J132" s="22" t="s">
        <v>293</v>
      </c>
      <c r="K132" s="14"/>
      <c r="L132" s="16"/>
      <c r="M132" s="16"/>
      <c r="N132" s="16"/>
      <c r="O132" s="19"/>
    </row>
    <row r="133" spans="2:15" ht="18" customHeight="1" x14ac:dyDescent="0.25">
      <c r="B133" s="29" t="s">
        <v>154</v>
      </c>
      <c r="C133" s="21">
        <v>1702</v>
      </c>
      <c r="D133" s="14"/>
      <c r="E133" s="15"/>
      <c r="F133" s="22" t="s">
        <v>292</v>
      </c>
      <c r="G133" s="22" t="s">
        <v>293</v>
      </c>
      <c r="H133" s="15"/>
      <c r="I133" s="22" t="s">
        <v>292</v>
      </c>
      <c r="J133" s="22" t="s">
        <v>293</v>
      </c>
      <c r="K133" s="14"/>
      <c r="L133" s="16"/>
      <c r="M133" s="16"/>
      <c r="N133" s="16"/>
      <c r="O133" s="19"/>
    </row>
    <row r="134" spans="2:15" ht="18" customHeight="1" x14ac:dyDescent="0.25">
      <c r="B134" s="29" t="s">
        <v>155</v>
      </c>
      <c r="C134" s="21">
        <v>1703</v>
      </c>
      <c r="D134" s="14"/>
      <c r="E134" s="15"/>
      <c r="F134" s="22" t="s">
        <v>292</v>
      </c>
      <c r="G134" s="22" t="s">
        <v>292</v>
      </c>
      <c r="H134" s="15"/>
      <c r="I134" s="22" t="s">
        <v>292</v>
      </c>
      <c r="J134" s="22" t="s">
        <v>292</v>
      </c>
      <c r="K134" s="14"/>
      <c r="L134" s="16"/>
      <c r="M134" s="16"/>
      <c r="N134" s="16"/>
      <c r="O134" s="19"/>
    </row>
    <row r="135" spans="2:15" ht="36" customHeight="1" x14ac:dyDescent="0.3">
      <c r="B135" s="23" t="s">
        <v>322</v>
      </c>
      <c r="C135" s="28">
        <v>18</v>
      </c>
      <c r="D135" s="14"/>
      <c r="E135" s="15"/>
      <c r="F135" s="22"/>
      <c r="G135" s="22"/>
      <c r="H135" s="15"/>
      <c r="I135" s="22"/>
      <c r="J135" s="22"/>
      <c r="K135" s="14"/>
      <c r="L135" s="16"/>
      <c r="M135" s="16"/>
      <c r="N135" s="16"/>
      <c r="O135" s="19"/>
    </row>
    <row r="136" spans="2:15" ht="36" customHeight="1" x14ac:dyDescent="0.25">
      <c r="B136" s="29" t="s">
        <v>156</v>
      </c>
      <c r="C136" s="21">
        <v>1801</v>
      </c>
      <c r="D136" s="14"/>
      <c r="E136" s="15"/>
      <c r="F136" s="22" t="s">
        <v>294</v>
      </c>
      <c r="G136" s="22" t="s">
        <v>293</v>
      </c>
      <c r="H136" s="15"/>
      <c r="I136" s="22" t="s">
        <v>294</v>
      </c>
      <c r="J136" s="22" t="s">
        <v>293</v>
      </c>
      <c r="K136" s="14"/>
      <c r="L136" s="16"/>
      <c r="M136" s="16"/>
      <c r="N136" s="16"/>
      <c r="O136" s="19"/>
    </row>
    <row r="137" spans="2:15" ht="36" customHeight="1" x14ac:dyDescent="0.25">
      <c r="B137" s="29" t="s">
        <v>157</v>
      </c>
      <c r="C137" s="21">
        <v>1802</v>
      </c>
      <c r="D137" s="14"/>
      <c r="E137" s="15"/>
      <c r="F137" s="22" t="s">
        <v>294</v>
      </c>
      <c r="G137" s="22" t="s">
        <v>293</v>
      </c>
      <c r="H137" s="15"/>
      <c r="I137" s="22" t="s">
        <v>294</v>
      </c>
      <c r="J137" s="22" t="s">
        <v>293</v>
      </c>
      <c r="K137" s="14"/>
      <c r="L137" s="16"/>
      <c r="M137" s="16"/>
      <c r="N137" s="16"/>
      <c r="O137" s="19"/>
    </row>
    <row r="138" spans="2:15" ht="18" customHeight="1" x14ac:dyDescent="0.25">
      <c r="B138" s="29" t="s">
        <v>158</v>
      </c>
      <c r="C138" s="21">
        <v>1803</v>
      </c>
      <c r="D138" s="14"/>
      <c r="E138" s="15"/>
      <c r="F138" s="22" t="s">
        <v>294</v>
      </c>
      <c r="G138" s="22" t="s">
        <v>293</v>
      </c>
      <c r="H138" s="15"/>
      <c r="I138" s="22" t="s">
        <v>294</v>
      </c>
      <c r="J138" s="22" t="s">
        <v>293</v>
      </c>
      <c r="K138" s="14"/>
      <c r="L138" s="16"/>
      <c r="M138" s="16"/>
      <c r="N138" s="16"/>
      <c r="O138" s="19"/>
    </row>
    <row r="139" spans="2:15" ht="18" customHeight="1" x14ac:dyDescent="0.3">
      <c r="B139" s="23" t="s">
        <v>321</v>
      </c>
      <c r="C139" s="28">
        <v>19</v>
      </c>
      <c r="D139" s="14"/>
      <c r="E139" s="15"/>
      <c r="F139" s="22"/>
      <c r="G139" s="22"/>
      <c r="H139" s="15"/>
      <c r="I139" s="22"/>
      <c r="J139" s="22"/>
      <c r="K139" s="14"/>
      <c r="L139" s="16"/>
      <c r="M139" s="16"/>
      <c r="N139" s="16"/>
      <c r="O139" s="19"/>
    </row>
    <row r="140" spans="2:15" ht="18" customHeight="1" x14ac:dyDescent="0.25">
      <c r="B140" s="29" t="s">
        <v>159</v>
      </c>
      <c r="C140" s="21">
        <v>1901</v>
      </c>
      <c r="D140" s="14"/>
      <c r="E140" s="15"/>
      <c r="F140" s="22"/>
      <c r="G140" s="22"/>
      <c r="H140" s="15"/>
      <c r="I140" s="22"/>
      <c r="J140" s="22"/>
      <c r="K140" s="14"/>
      <c r="L140" s="16"/>
      <c r="M140" s="16"/>
      <c r="N140" s="16"/>
      <c r="O140" s="19"/>
    </row>
    <row r="141" spans="2:15" ht="18" customHeight="1" x14ac:dyDescent="0.25">
      <c r="B141" s="29" t="s">
        <v>160</v>
      </c>
      <c r="C141" s="21">
        <v>1902</v>
      </c>
      <c r="D141" s="14"/>
      <c r="E141" s="15"/>
      <c r="F141" s="22"/>
      <c r="G141" s="22"/>
      <c r="H141" s="15"/>
      <c r="I141" s="22"/>
      <c r="J141" s="22"/>
      <c r="K141" s="14"/>
      <c r="L141" s="16"/>
      <c r="M141" s="16"/>
      <c r="N141" s="16"/>
      <c r="O141" s="19"/>
    </row>
    <row r="142" spans="2:15" ht="18" customHeight="1" x14ac:dyDescent="0.25">
      <c r="B142" s="29" t="s">
        <v>161</v>
      </c>
      <c r="C142" s="21">
        <v>1903</v>
      </c>
      <c r="D142" s="14"/>
      <c r="E142" s="15"/>
      <c r="F142" s="22"/>
      <c r="G142" s="22"/>
      <c r="H142" s="15"/>
      <c r="I142" s="22"/>
      <c r="J142" s="22"/>
      <c r="K142" s="14"/>
      <c r="L142" s="16"/>
      <c r="M142" s="16"/>
      <c r="N142" s="16"/>
      <c r="O142" s="19"/>
    </row>
    <row r="143" spans="2:15" ht="18" customHeight="1" x14ac:dyDescent="0.3">
      <c r="B143" s="23" t="s">
        <v>320</v>
      </c>
      <c r="C143" s="28">
        <v>20</v>
      </c>
      <c r="D143" s="14"/>
      <c r="E143" s="15"/>
      <c r="F143" s="22"/>
      <c r="G143" s="22"/>
      <c r="H143" s="15"/>
      <c r="I143" s="22"/>
      <c r="J143" s="22"/>
      <c r="K143" s="14"/>
      <c r="L143" s="16"/>
      <c r="M143" s="16"/>
      <c r="N143" s="16"/>
      <c r="O143" s="19"/>
    </row>
    <row r="144" spans="2:15" ht="36" customHeight="1" x14ac:dyDescent="0.25">
      <c r="B144" s="29" t="s">
        <v>162</v>
      </c>
      <c r="C144" s="21">
        <v>2001</v>
      </c>
      <c r="D144" s="14"/>
      <c r="E144" s="15"/>
      <c r="F144" s="22" t="s">
        <v>293</v>
      </c>
      <c r="G144" s="22" t="s">
        <v>293</v>
      </c>
      <c r="H144" s="15"/>
      <c r="I144" s="22" t="s">
        <v>293</v>
      </c>
      <c r="J144" s="22" t="s">
        <v>293</v>
      </c>
      <c r="K144" s="14"/>
      <c r="L144" s="16"/>
      <c r="M144" s="16"/>
      <c r="N144" s="16"/>
      <c r="O144" s="19"/>
    </row>
    <row r="145" spans="2:15" ht="18" customHeight="1" x14ac:dyDescent="0.25">
      <c r="B145" s="29" t="s">
        <v>163</v>
      </c>
      <c r="C145" s="21">
        <v>2002</v>
      </c>
      <c r="D145" s="14"/>
      <c r="E145" s="15"/>
      <c r="F145" s="22" t="s">
        <v>294</v>
      </c>
      <c r="G145" s="22" t="s">
        <v>293</v>
      </c>
      <c r="H145" s="15"/>
      <c r="I145" s="22" t="s">
        <v>294</v>
      </c>
      <c r="J145" s="22" t="s">
        <v>293</v>
      </c>
      <c r="K145" s="14"/>
      <c r="L145" s="16"/>
      <c r="M145" s="16"/>
      <c r="N145" s="16"/>
      <c r="O145" s="19"/>
    </row>
    <row r="146" spans="2:15" ht="54" customHeight="1" x14ac:dyDescent="0.25">
      <c r="B146" s="29" t="s">
        <v>164</v>
      </c>
      <c r="C146" s="21">
        <v>2003</v>
      </c>
      <c r="D146" s="14"/>
      <c r="E146" s="15"/>
      <c r="F146" s="22" t="s">
        <v>294</v>
      </c>
      <c r="G146" s="22" t="s">
        <v>293</v>
      </c>
      <c r="H146" s="15"/>
      <c r="I146" s="22" t="s">
        <v>294</v>
      </c>
      <c r="J146" s="22" t="s">
        <v>293</v>
      </c>
      <c r="K146" s="14"/>
      <c r="L146" s="16"/>
      <c r="M146" s="16"/>
      <c r="N146" s="16"/>
      <c r="O146" s="19"/>
    </row>
    <row r="147" spans="2:15" ht="36" customHeight="1" x14ac:dyDescent="0.25">
      <c r="B147" s="29" t="s">
        <v>165</v>
      </c>
      <c r="C147" s="21">
        <v>2004</v>
      </c>
      <c r="D147" s="14"/>
      <c r="E147" s="15"/>
      <c r="F147" s="22" t="s">
        <v>294</v>
      </c>
      <c r="G147" s="22" t="s">
        <v>293</v>
      </c>
      <c r="H147" s="15"/>
      <c r="I147" s="22" t="s">
        <v>294</v>
      </c>
      <c r="J147" s="22" t="s">
        <v>293</v>
      </c>
      <c r="K147" s="14"/>
      <c r="L147" s="16"/>
      <c r="M147" s="16"/>
      <c r="N147" s="16"/>
      <c r="O147" s="19"/>
    </row>
    <row r="148" spans="2:15" ht="36" customHeight="1" x14ac:dyDescent="0.25">
      <c r="B148" s="29" t="s">
        <v>166</v>
      </c>
      <c r="C148" s="21">
        <v>2005</v>
      </c>
      <c r="D148" s="14"/>
      <c r="E148" s="15"/>
      <c r="F148" s="22" t="s">
        <v>294</v>
      </c>
      <c r="G148" s="22" t="s">
        <v>293</v>
      </c>
      <c r="H148" s="15"/>
      <c r="I148" s="22" t="s">
        <v>294</v>
      </c>
      <c r="J148" s="22" t="s">
        <v>293</v>
      </c>
      <c r="K148" s="14"/>
      <c r="L148" s="16"/>
      <c r="M148" s="16"/>
      <c r="N148" s="16"/>
      <c r="O148" s="19"/>
    </row>
    <row r="149" spans="2:15" ht="36" customHeight="1" x14ac:dyDescent="0.25">
      <c r="B149" s="29" t="s">
        <v>167</v>
      </c>
      <c r="C149" s="21">
        <v>2006</v>
      </c>
      <c r="D149" s="14"/>
      <c r="E149" s="15"/>
      <c r="F149" s="22" t="s">
        <v>294</v>
      </c>
      <c r="G149" s="22" t="s">
        <v>293</v>
      </c>
      <c r="H149" s="15"/>
      <c r="I149" s="22" t="s">
        <v>294</v>
      </c>
      <c r="J149" s="22" t="s">
        <v>293</v>
      </c>
      <c r="K149" s="14"/>
      <c r="L149" s="16"/>
      <c r="M149" s="16"/>
      <c r="N149" s="16"/>
      <c r="O149" s="19"/>
    </row>
    <row r="150" spans="2:15" ht="18" customHeight="1" x14ac:dyDescent="0.25">
      <c r="B150" s="29" t="s">
        <v>168</v>
      </c>
      <c r="C150" s="21">
        <v>2007</v>
      </c>
      <c r="D150" s="14"/>
      <c r="E150" s="15"/>
      <c r="F150" s="22" t="s">
        <v>294</v>
      </c>
      <c r="G150" s="22" t="s">
        <v>293</v>
      </c>
      <c r="H150" s="15"/>
      <c r="I150" s="22" t="s">
        <v>294</v>
      </c>
      <c r="J150" s="22" t="s">
        <v>293</v>
      </c>
      <c r="K150" s="14"/>
      <c r="L150" s="16"/>
      <c r="M150" s="16"/>
      <c r="N150" s="16"/>
      <c r="O150" s="19"/>
    </row>
    <row r="151" spans="2:15" ht="36" customHeight="1" x14ac:dyDescent="0.3">
      <c r="B151" s="23" t="s">
        <v>319</v>
      </c>
      <c r="C151" s="28">
        <v>21</v>
      </c>
      <c r="D151" s="14"/>
      <c r="E151" s="15"/>
      <c r="F151" s="22"/>
      <c r="G151" s="22"/>
      <c r="H151" s="15"/>
      <c r="I151" s="22"/>
      <c r="J151" s="22"/>
      <c r="K151" s="14"/>
      <c r="L151" s="16"/>
      <c r="M151" s="16"/>
      <c r="N151" s="16"/>
      <c r="O151" s="19"/>
    </row>
    <row r="152" spans="2:15" ht="90" customHeight="1" x14ac:dyDescent="0.25">
      <c r="B152" s="29" t="s">
        <v>169</v>
      </c>
      <c r="C152" s="21">
        <v>2101</v>
      </c>
      <c r="D152" s="14"/>
      <c r="E152" s="15"/>
      <c r="F152" s="22" t="s">
        <v>296</v>
      </c>
      <c r="G152" s="22" t="s">
        <v>296</v>
      </c>
      <c r="H152" s="15"/>
      <c r="I152" s="22" t="s">
        <v>296</v>
      </c>
      <c r="J152" s="22" t="s">
        <v>296</v>
      </c>
      <c r="K152" s="14"/>
      <c r="L152" s="16"/>
      <c r="M152" s="16"/>
      <c r="N152" s="16"/>
      <c r="O152" s="19"/>
    </row>
    <row r="153" spans="2:15" ht="108" customHeight="1" x14ac:dyDescent="0.25">
      <c r="B153" s="29" t="s">
        <v>170</v>
      </c>
      <c r="C153" s="21">
        <v>2102</v>
      </c>
      <c r="D153" s="14"/>
      <c r="E153" s="15"/>
      <c r="F153" s="22" t="s">
        <v>296</v>
      </c>
      <c r="G153" s="22" t="s">
        <v>296</v>
      </c>
      <c r="H153" s="15"/>
      <c r="I153" s="22" t="s">
        <v>296</v>
      </c>
      <c r="J153" s="22" t="s">
        <v>296</v>
      </c>
      <c r="K153" s="14"/>
      <c r="L153" s="16"/>
      <c r="M153" s="16"/>
      <c r="N153" s="16"/>
      <c r="O153" s="19"/>
    </row>
    <row r="154" spans="2:15" ht="36" customHeight="1" x14ac:dyDescent="0.25">
      <c r="B154" s="29" t="s">
        <v>171</v>
      </c>
      <c r="C154" s="21">
        <v>2103</v>
      </c>
      <c r="D154" s="14"/>
      <c r="E154" s="15"/>
      <c r="F154" s="22" t="s">
        <v>296</v>
      </c>
      <c r="G154" s="22" t="s">
        <v>296</v>
      </c>
      <c r="H154" s="15"/>
      <c r="I154" s="22" t="s">
        <v>296</v>
      </c>
      <c r="J154" s="22" t="s">
        <v>296</v>
      </c>
      <c r="K154" s="14"/>
      <c r="L154" s="16"/>
      <c r="M154" s="16"/>
      <c r="N154" s="16"/>
      <c r="O154" s="19"/>
    </row>
    <row r="155" spans="2:15" ht="72" customHeight="1" x14ac:dyDescent="0.25">
      <c r="B155" s="29" t="s">
        <v>172</v>
      </c>
      <c r="C155" s="21">
        <v>2104</v>
      </c>
      <c r="D155" s="14"/>
      <c r="E155" s="15"/>
      <c r="F155" s="22" t="s">
        <v>296</v>
      </c>
      <c r="G155" s="22" t="s">
        <v>296</v>
      </c>
      <c r="H155" s="15"/>
      <c r="I155" s="22" t="s">
        <v>296</v>
      </c>
      <c r="J155" s="22" t="s">
        <v>296</v>
      </c>
      <c r="K155" s="14"/>
      <c r="L155" s="16"/>
      <c r="M155" s="16"/>
      <c r="N155" s="16"/>
      <c r="O155" s="19"/>
    </row>
    <row r="156" spans="2:15" ht="54" customHeight="1" x14ac:dyDescent="0.25">
      <c r="B156" s="29" t="s">
        <v>173</v>
      </c>
      <c r="C156" s="21">
        <v>2105</v>
      </c>
      <c r="D156" s="14"/>
      <c r="E156" s="15"/>
      <c r="F156" s="22" t="s">
        <v>296</v>
      </c>
      <c r="G156" s="22" t="s">
        <v>296</v>
      </c>
      <c r="H156" s="15"/>
      <c r="I156" s="22" t="s">
        <v>296</v>
      </c>
      <c r="J156" s="22" t="s">
        <v>296</v>
      </c>
      <c r="K156" s="14"/>
      <c r="L156" s="16"/>
      <c r="M156" s="16"/>
      <c r="N156" s="16"/>
      <c r="O156" s="19"/>
    </row>
    <row r="157" spans="2:15" ht="36" customHeight="1" x14ac:dyDescent="0.25">
      <c r="B157" s="29" t="s">
        <v>174</v>
      </c>
      <c r="C157" s="21">
        <v>2106</v>
      </c>
      <c r="D157" s="14"/>
      <c r="E157" s="15"/>
      <c r="F157" s="22" t="s">
        <v>296</v>
      </c>
      <c r="G157" s="22" t="s">
        <v>296</v>
      </c>
      <c r="H157" s="15" t="s">
        <v>475</v>
      </c>
      <c r="I157" s="22" t="s">
        <v>296</v>
      </c>
      <c r="J157" s="22" t="s">
        <v>296</v>
      </c>
      <c r="K157" s="14"/>
      <c r="L157" s="16"/>
      <c r="M157" s="16"/>
      <c r="N157" s="16"/>
      <c r="O157" s="19"/>
    </row>
    <row r="158" spans="2:15" ht="18" customHeight="1" x14ac:dyDescent="0.3">
      <c r="B158" s="23" t="s">
        <v>318</v>
      </c>
      <c r="C158" s="28">
        <v>22</v>
      </c>
      <c r="D158" s="14"/>
      <c r="E158" s="15"/>
      <c r="F158" s="22"/>
      <c r="G158" s="22"/>
      <c r="H158" s="15"/>
      <c r="I158" s="22"/>
      <c r="J158" s="22"/>
      <c r="K158" s="14"/>
      <c r="L158" s="16"/>
      <c r="M158" s="16"/>
      <c r="N158" s="16"/>
      <c r="O158" s="19"/>
    </row>
    <row r="159" spans="2:15" ht="53.85" customHeight="1" x14ac:dyDescent="0.25">
      <c r="B159" s="29" t="s">
        <v>175</v>
      </c>
      <c r="C159" s="21">
        <v>2201</v>
      </c>
      <c r="D159" s="14" t="s">
        <v>334</v>
      </c>
      <c r="E159" s="15" t="s">
        <v>21</v>
      </c>
      <c r="F159" s="22" t="s">
        <v>292</v>
      </c>
      <c r="G159" s="22" t="s">
        <v>295</v>
      </c>
      <c r="H159" s="15" t="s">
        <v>343</v>
      </c>
      <c r="I159" s="22" t="s">
        <v>294</v>
      </c>
      <c r="J159" s="22" t="s">
        <v>295</v>
      </c>
      <c r="K159" s="14"/>
      <c r="L159" s="16"/>
      <c r="M159" s="16"/>
      <c r="N159" s="16"/>
      <c r="O159" s="19"/>
    </row>
    <row r="160" spans="2:15" ht="18" customHeight="1" x14ac:dyDescent="0.25">
      <c r="B160" s="29" t="s">
        <v>176</v>
      </c>
      <c r="C160" s="21">
        <v>2202</v>
      </c>
      <c r="D160" s="14"/>
      <c r="E160" s="15"/>
      <c r="F160" s="22" t="s">
        <v>294</v>
      </c>
      <c r="G160" s="22" t="s">
        <v>295</v>
      </c>
      <c r="H160" s="15"/>
      <c r="I160" s="22" t="s">
        <v>294</v>
      </c>
      <c r="J160" s="22" t="s">
        <v>295</v>
      </c>
      <c r="K160" s="14"/>
      <c r="L160" s="16"/>
      <c r="M160" s="16"/>
      <c r="N160" s="16"/>
      <c r="O160" s="19"/>
    </row>
    <row r="161" spans="2:15" ht="63.6" customHeight="1" x14ac:dyDescent="0.25">
      <c r="B161" s="29" t="s">
        <v>177</v>
      </c>
      <c r="C161" s="21">
        <v>2203</v>
      </c>
      <c r="D161" s="14" t="s">
        <v>43</v>
      </c>
      <c r="E161" s="15" t="s">
        <v>21</v>
      </c>
      <c r="F161" s="22" t="s">
        <v>292</v>
      </c>
      <c r="G161" s="22" t="s">
        <v>295</v>
      </c>
      <c r="H161" s="15" t="s">
        <v>445</v>
      </c>
      <c r="I161" s="22" t="s">
        <v>294</v>
      </c>
      <c r="J161" s="22" t="s">
        <v>295</v>
      </c>
      <c r="K161" s="14"/>
      <c r="L161" s="16"/>
      <c r="M161" s="16"/>
      <c r="N161" s="16"/>
      <c r="O161" s="19"/>
    </row>
    <row r="162" spans="2:15" ht="36" customHeight="1" x14ac:dyDescent="0.25">
      <c r="B162" s="29" t="s">
        <v>178</v>
      </c>
      <c r="C162" s="21">
        <v>2204</v>
      </c>
      <c r="D162" s="14"/>
      <c r="E162" s="15"/>
      <c r="F162" s="22" t="s">
        <v>294</v>
      </c>
      <c r="G162" s="22" t="s">
        <v>295</v>
      </c>
      <c r="H162" s="15"/>
      <c r="I162" s="22" t="s">
        <v>294</v>
      </c>
      <c r="J162" s="22" t="s">
        <v>295</v>
      </c>
      <c r="K162" s="14"/>
      <c r="L162" s="16"/>
      <c r="M162" s="16"/>
      <c r="N162" s="16"/>
      <c r="O162" s="19"/>
    </row>
    <row r="163" spans="2:15" ht="36" customHeight="1" x14ac:dyDescent="0.25">
      <c r="B163" s="29" t="s">
        <v>179</v>
      </c>
      <c r="C163" s="21">
        <v>2205</v>
      </c>
      <c r="D163" s="14"/>
      <c r="E163" s="15"/>
      <c r="F163" s="22" t="s">
        <v>294</v>
      </c>
      <c r="G163" s="22" t="s">
        <v>295</v>
      </c>
      <c r="H163" s="15"/>
      <c r="I163" s="22" t="s">
        <v>294</v>
      </c>
      <c r="J163" s="22" t="s">
        <v>295</v>
      </c>
      <c r="K163" s="14"/>
      <c r="L163" s="16"/>
      <c r="M163" s="16"/>
      <c r="N163" s="16"/>
      <c r="O163" s="19"/>
    </row>
    <row r="164" spans="2:15" ht="18" customHeight="1" x14ac:dyDescent="0.25">
      <c r="B164" s="29" t="s">
        <v>180</v>
      </c>
      <c r="C164" s="21">
        <v>2206</v>
      </c>
      <c r="D164" s="14"/>
      <c r="E164" s="15"/>
      <c r="F164" s="22" t="s">
        <v>294</v>
      </c>
      <c r="G164" s="22" t="s">
        <v>295</v>
      </c>
      <c r="H164" s="15"/>
      <c r="I164" s="22" t="s">
        <v>294</v>
      </c>
      <c r="J164" s="22" t="s">
        <v>295</v>
      </c>
      <c r="K164" s="14"/>
      <c r="L164" s="16"/>
      <c r="M164" s="16"/>
      <c r="N164" s="16"/>
      <c r="O164" s="19"/>
    </row>
    <row r="165" spans="2:15" ht="36" customHeight="1" x14ac:dyDescent="0.25">
      <c r="B165" s="29" t="s">
        <v>181</v>
      </c>
      <c r="C165" s="21">
        <v>2207</v>
      </c>
      <c r="D165" s="14"/>
      <c r="E165" s="15"/>
      <c r="F165" s="22" t="s">
        <v>294</v>
      </c>
      <c r="G165" s="22" t="s">
        <v>295</v>
      </c>
      <c r="H165" s="15"/>
      <c r="I165" s="22" t="s">
        <v>294</v>
      </c>
      <c r="J165" s="22" t="s">
        <v>295</v>
      </c>
      <c r="K165" s="14"/>
      <c r="L165" s="16"/>
      <c r="M165" s="16"/>
      <c r="N165" s="16"/>
      <c r="O165" s="19"/>
    </row>
    <row r="166" spans="2:15" ht="18" customHeight="1" x14ac:dyDescent="0.3">
      <c r="B166" s="23" t="s">
        <v>317</v>
      </c>
      <c r="C166" s="28">
        <v>23</v>
      </c>
      <c r="D166" s="14"/>
      <c r="E166" s="15"/>
      <c r="F166" s="22"/>
      <c r="G166" s="22"/>
      <c r="H166" s="15"/>
      <c r="I166" s="22"/>
      <c r="J166" s="22"/>
      <c r="K166" s="14"/>
      <c r="L166" s="16"/>
      <c r="M166" s="16"/>
      <c r="N166" s="16"/>
      <c r="O166" s="19"/>
    </row>
    <row r="167" spans="2:15" ht="18" customHeight="1" x14ac:dyDescent="0.25">
      <c r="B167" s="29" t="s">
        <v>182</v>
      </c>
      <c r="C167" s="21">
        <v>2301</v>
      </c>
      <c r="D167" s="14"/>
      <c r="E167" s="15"/>
      <c r="F167" s="22" t="s">
        <v>292</v>
      </c>
      <c r="G167" s="22" t="s">
        <v>295</v>
      </c>
      <c r="H167" s="15"/>
      <c r="I167" s="22" t="s">
        <v>292</v>
      </c>
      <c r="J167" s="22" t="s">
        <v>295</v>
      </c>
      <c r="K167" s="14"/>
      <c r="L167" s="16"/>
      <c r="M167" s="16"/>
      <c r="N167" s="16"/>
      <c r="O167" s="19"/>
    </row>
    <row r="168" spans="2:15" ht="18" customHeight="1" x14ac:dyDescent="0.25">
      <c r="B168" s="29" t="s">
        <v>183</v>
      </c>
      <c r="C168" s="21">
        <v>2302</v>
      </c>
      <c r="D168" s="14"/>
      <c r="E168" s="15"/>
      <c r="F168" s="22" t="s">
        <v>292</v>
      </c>
      <c r="G168" s="22" t="s">
        <v>295</v>
      </c>
      <c r="H168" s="15"/>
      <c r="I168" s="22" t="s">
        <v>292</v>
      </c>
      <c r="J168" s="22" t="s">
        <v>295</v>
      </c>
      <c r="K168" s="14"/>
      <c r="L168" s="16"/>
      <c r="M168" s="16"/>
      <c r="N168" s="16"/>
      <c r="O168" s="19"/>
    </row>
    <row r="169" spans="2:15" ht="18" customHeight="1" x14ac:dyDescent="0.3">
      <c r="B169" s="23" t="s">
        <v>316</v>
      </c>
      <c r="C169" s="28">
        <v>24</v>
      </c>
      <c r="D169" s="14"/>
      <c r="E169" s="15"/>
      <c r="F169" s="22"/>
      <c r="G169" s="22"/>
      <c r="H169" s="15"/>
      <c r="I169" s="22"/>
      <c r="J169" s="22"/>
      <c r="K169" s="14"/>
      <c r="L169" s="16"/>
      <c r="M169" s="16"/>
      <c r="N169" s="16"/>
      <c r="O169" s="19"/>
    </row>
    <row r="170" spans="2:15" ht="18" customHeight="1" x14ac:dyDescent="0.25">
      <c r="B170" s="29" t="s">
        <v>184</v>
      </c>
      <c r="C170" s="21">
        <v>2401</v>
      </c>
      <c r="D170" s="14" t="s">
        <v>39</v>
      </c>
      <c r="E170" s="15" t="s">
        <v>420</v>
      </c>
      <c r="F170" s="22" t="s">
        <v>293</v>
      </c>
      <c r="G170" s="22" t="s">
        <v>296</v>
      </c>
      <c r="H170" s="15" t="s">
        <v>33</v>
      </c>
      <c r="I170" s="22" t="s">
        <v>293</v>
      </c>
      <c r="J170" s="22" t="s">
        <v>296</v>
      </c>
      <c r="K170" s="14"/>
      <c r="L170" s="16"/>
      <c r="M170" s="16"/>
      <c r="N170" s="16"/>
      <c r="O170" s="19"/>
    </row>
    <row r="171" spans="2:15" ht="18" customHeight="1" x14ac:dyDescent="0.25">
      <c r="B171" s="29" t="s">
        <v>185</v>
      </c>
      <c r="C171" s="21">
        <v>2402</v>
      </c>
      <c r="D171" s="14" t="s">
        <v>380</v>
      </c>
      <c r="E171" s="15" t="s">
        <v>421</v>
      </c>
      <c r="F171" s="22" t="s">
        <v>293</v>
      </c>
      <c r="G171" s="22" t="s">
        <v>296</v>
      </c>
      <c r="H171" s="15" t="s">
        <v>33</v>
      </c>
      <c r="I171" s="22" t="s">
        <v>293</v>
      </c>
      <c r="J171" s="22" t="s">
        <v>296</v>
      </c>
      <c r="K171" s="14"/>
      <c r="L171" s="16"/>
      <c r="M171" s="16"/>
      <c r="N171" s="16"/>
      <c r="O171" s="19"/>
    </row>
    <row r="172" spans="2:15" ht="45.6" customHeight="1" x14ac:dyDescent="0.25">
      <c r="B172" s="29" t="s">
        <v>186</v>
      </c>
      <c r="C172" s="21">
        <v>2403</v>
      </c>
      <c r="D172" s="14" t="s">
        <v>380</v>
      </c>
      <c r="E172" s="15"/>
      <c r="F172" s="22" t="s">
        <v>294</v>
      </c>
      <c r="G172" s="22" t="s">
        <v>295</v>
      </c>
      <c r="H172" s="15"/>
      <c r="I172" s="22" t="s">
        <v>294</v>
      </c>
      <c r="J172" s="22" t="s">
        <v>295</v>
      </c>
      <c r="K172" s="14"/>
      <c r="L172" s="16"/>
      <c r="M172" s="16"/>
      <c r="N172" s="16"/>
      <c r="O172" s="19"/>
    </row>
    <row r="173" spans="2:15" ht="44.1" customHeight="1" x14ac:dyDescent="0.25">
      <c r="B173" s="29" t="s">
        <v>187</v>
      </c>
      <c r="C173" s="21">
        <v>2404</v>
      </c>
      <c r="D173" s="14" t="s">
        <v>380</v>
      </c>
      <c r="E173" s="15" t="s">
        <v>422</v>
      </c>
      <c r="F173" s="22" t="s">
        <v>292</v>
      </c>
      <c r="G173" s="22" t="s">
        <v>292</v>
      </c>
      <c r="H173" s="15" t="s">
        <v>423</v>
      </c>
      <c r="I173" s="22" t="s">
        <v>292</v>
      </c>
      <c r="J173" s="22" t="s">
        <v>292</v>
      </c>
      <c r="K173" s="14"/>
      <c r="L173" s="16"/>
      <c r="M173" s="16"/>
      <c r="N173" s="16"/>
      <c r="O173" s="19"/>
    </row>
    <row r="174" spans="2:15" ht="54" customHeight="1" x14ac:dyDescent="0.25">
      <c r="B174" s="29" t="s">
        <v>188</v>
      </c>
      <c r="C174" s="21">
        <v>2405</v>
      </c>
      <c r="D174" s="14" t="s">
        <v>380</v>
      </c>
      <c r="E174" s="15" t="s">
        <v>424</v>
      </c>
      <c r="F174" s="22" t="s">
        <v>292</v>
      </c>
      <c r="G174" s="22" t="s">
        <v>292</v>
      </c>
      <c r="H174" s="15" t="s">
        <v>425</v>
      </c>
      <c r="I174" s="22" t="s">
        <v>292</v>
      </c>
      <c r="J174" s="22" t="s">
        <v>292</v>
      </c>
      <c r="K174" s="14"/>
      <c r="L174" s="16"/>
      <c r="M174" s="16"/>
      <c r="N174" s="16"/>
      <c r="O174" s="19"/>
    </row>
    <row r="175" spans="2:15" ht="36" customHeight="1" x14ac:dyDescent="0.25">
      <c r="B175" s="29" t="s">
        <v>189</v>
      </c>
      <c r="C175" s="21">
        <v>2406</v>
      </c>
      <c r="D175" s="14" t="s">
        <v>380</v>
      </c>
      <c r="E175" s="15" t="s">
        <v>426</v>
      </c>
      <c r="F175" s="22" t="s">
        <v>294</v>
      </c>
      <c r="G175" s="22">
        <v>5</v>
      </c>
      <c r="H175" s="15" t="s">
        <v>33</v>
      </c>
      <c r="I175" s="22" t="s">
        <v>294</v>
      </c>
      <c r="J175" s="22">
        <v>5</v>
      </c>
      <c r="K175" s="14"/>
      <c r="L175" s="16"/>
      <c r="M175" s="16"/>
      <c r="N175" s="16"/>
      <c r="O175" s="19"/>
    </row>
    <row r="176" spans="2:15" ht="36" customHeight="1" x14ac:dyDescent="0.25">
      <c r="B176" s="29" t="s">
        <v>190</v>
      </c>
      <c r="C176" s="21">
        <v>2407</v>
      </c>
      <c r="D176" s="14" t="s">
        <v>427</v>
      </c>
      <c r="E176" s="15" t="s">
        <v>421</v>
      </c>
      <c r="F176" s="22" t="s">
        <v>294</v>
      </c>
      <c r="G176" s="22" t="s">
        <v>295</v>
      </c>
      <c r="H176" s="15" t="s">
        <v>428</v>
      </c>
      <c r="I176" s="22" t="s">
        <v>294</v>
      </c>
      <c r="J176" s="22" t="s">
        <v>295</v>
      </c>
      <c r="K176" s="14"/>
      <c r="L176" s="16"/>
      <c r="M176" s="16"/>
      <c r="N176" s="16"/>
      <c r="O176" s="19"/>
    </row>
    <row r="177" spans="2:15" ht="36" customHeight="1" x14ac:dyDescent="0.3">
      <c r="B177" s="23" t="s">
        <v>315</v>
      </c>
      <c r="C177" s="28">
        <v>25</v>
      </c>
      <c r="D177" s="14"/>
      <c r="E177" s="15"/>
      <c r="F177" s="22"/>
      <c r="G177" s="22"/>
      <c r="H177" s="15"/>
      <c r="I177" s="22"/>
      <c r="J177" s="22"/>
      <c r="K177" s="14"/>
      <c r="L177" s="16"/>
      <c r="M177" s="16"/>
      <c r="N177" s="16"/>
      <c r="O177" s="19"/>
    </row>
    <row r="178" spans="2:15" ht="36" customHeight="1" x14ac:dyDescent="0.25">
      <c r="B178" s="29" t="s">
        <v>191</v>
      </c>
      <c r="C178" s="21">
        <v>2501</v>
      </c>
      <c r="D178" s="14"/>
      <c r="E178" s="15"/>
      <c r="F178" s="22" t="s">
        <v>294</v>
      </c>
      <c r="G178" s="22" t="s">
        <v>295</v>
      </c>
      <c r="H178" s="15"/>
      <c r="I178" s="22" t="s">
        <v>294</v>
      </c>
      <c r="J178" s="22" t="s">
        <v>295</v>
      </c>
      <c r="K178" s="14"/>
      <c r="L178" s="16"/>
      <c r="M178" s="16"/>
      <c r="N178" s="16"/>
      <c r="O178" s="19"/>
    </row>
    <row r="179" spans="2:15" ht="18" customHeight="1" x14ac:dyDescent="0.3">
      <c r="B179" s="23" t="s">
        <v>314</v>
      </c>
      <c r="C179" s="28">
        <v>26</v>
      </c>
      <c r="D179" s="14"/>
      <c r="E179" s="15"/>
      <c r="F179" s="22"/>
      <c r="G179" s="22"/>
      <c r="H179" s="15"/>
      <c r="I179" s="22"/>
      <c r="J179" s="22"/>
      <c r="K179" s="14"/>
      <c r="L179" s="16"/>
      <c r="M179" s="16"/>
      <c r="N179" s="16"/>
      <c r="O179" s="19"/>
    </row>
    <row r="180" spans="2:15" ht="36" customHeight="1" x14ac:dyDescent="0.25">
      <c r="B180" s="29" t="s">
        <v>192</v>
      </c>
      <c r="C180" s="21">
        <v>2601</v>
      </c>
      <c r="D180" s="14"/>
      <c r="E180" s="15"/>
      <c r="F180" s="22" t="s">
        <v>294</v>
      </c>
      <c r="G180" s="22" t="s">
        <v>293</v>
      </c>
      <c r="H180" s="15"/>
      <c r="I180" s="22" t="s">
        <v>294</v>
      </c>
      <c r="J180" s="22" t="s">
        <v>293</v>
      </c>
      <c r="K180" s="14"/>
      <c r="L180" s="16"/>
      <c r="M180" s="16"/>
      <c r="N180" s="16"/>
      <c r="O180" s="19"/>
    </row>
    <row r="181" spans="2:15" ht="37.5" customHeight="1" x14ac:dyDescent="0.25">
      <c r="B181" s="29" t="s">
        <v>193</v>
      </c>
      <c r="C181" s="21">
        <v>2602</v>
      </c>
      <c r="D181" s="14" t="s">
        <v>380</v>
      </c>
      <c r="E181" s="15" t="s">
        <v>481</v>
      </c>
      <c r="F181" s="22" t="s">
        <v>294</v>
      </c>
      <c r="G181" s="22" t="s">
        <v>296</v>
      </c>
      <c r="H181" s="15" t="s">
        <v>482</v>
      </c>
      <c r="I181" s="22" t="s">
        <v>294</v>
      </c>
      <c r="J181" s="22" t="s">
        <v>296</v>
      </c>
      <c r="K181" s="14"/>
      <c r="L181" s="16"/>
      <c r="M181" s="16"/>
      <c r="N181" s="16"/>
      <c r="O181" s="19"/>
    </row>
    <row r="182" spans="2:15" ht="18" customHeight="1" x14ac:dyDescent="0.3">
      <c r="B182" s="23" t="s">
        <v>313</v>
      </c>
      <c r="C182" s="28">
        <v>27</v>
      </c>
      <c r="D182" s="14"/>
      <c r="E182" s="15"/>
      <c r="F182" s="22"/>
      <c r="G182" s="22"/>
      <c r="H182" s="15"/>
      <c r="I182" s="22"/>
      <c r="J182" s="22"/>
      <c r="K182" s="14"/>
      <c r="L182" s="16"/>
      <c r="M182" s="16"/>
      <c r="N182" s="16"/>
      <c r="O182" s="19"/>
    </row>
    <row r="183" spans="2:15" ht="35.450000000000003" customHeight="1" x14ac:dyDescent="0.25">
      <c r="B183" s="29" t="s">
        <v>194</v>
      </c>
      <c r="C183" s="21">
        <v>2701</v>
      </c>
      <c r="D183" s="14"/>
      <c r="E183" s="15"/>
      <c r="F183" s="22" t="s">
        <v>292</v>
      </c>
      <c r="G183" s="22" t="s">
        <v>295</v>
      </c>
      <c r="H183" s="15" t="s">
        <v>344</v>
      </c>
      <c r="I183" s="22" t="s">
        <v>292</v>
      </c>
      <c r="J183" s="22" t="s">
        <v>295</v>
      </c>
      <c r="K183" s="14"/>
      <c r="L183" s="16"/>
      <c r="M183" s="16"/>
      <c r="N183" s="16"/>
      <c r="O183" s="19"/>
    </row>
    <row r="184" spans="2:15" ht="36" customHeight="1" x14ac:dyDescent="0.25">
      <c r="B184" s="29" t="s">
        <v>195</v>
      </c>
      <c r="C184" s="21">
        <v>2702</v>
      </c>
      <c r="D184" s="14"/>
      <c r="E184" s="15"/>
      <c r="F184" s="22" t="s">
        <v>292</v>
      </c>
      <c r="G184" s="22" t="s">
        <v>295</v>
      </c>
      <c r="H184" s="15"/>
      <c r="I184" s="22" t="s">
        <v>292</v>
      </c>
      <c r="J184" s="22" t="s">
        <v>295</v>
      </c>
      <c r="K184" s="14"/>
      <c r="L184" s="16"/>
      <c r="M184" s="16"/>
      <c r="N184" s="16"/>
      <c r="O184" s="19"/>
    </row>
    <row r="185" spans="2:15" ht="18" customHeight="1" x14ac:dyDescent="0.25">
      <c r="B185" s="29" t="s">
        <v>196</v>
      </c>
      <c r="C185" s="21">
        <v>2703</v>
      </c>
      <c r="D185" s="14"/>
      <c r="E185" s="15"/>
      <c r="F185" s="22" t="s">
        <v>294</v>
      </c>
      <c r="G185" s="22" t="s">
        <v>295</v>
      </c>
      <c r="H185" s="15"/>
      <c r="I185" s="22" t="s">
        <v>294</v>
      </c>
      <c r="J185" s="22" t="s">
        <v>295</v>
      </c>
      <c r="K185" s="14"/>
      <c r="L185" s="16"/>
      <c r="M185" s="16"/>
      <c r="N185" s="16"/>
      <c r="O185" s="19"/>
    </row>
    <row r="186" spans="2:15" ht="36" customHeight="1" x14ac:dyDescent="0.25">
      <c r="B186" s="29" t="s">
        <v>27</v>
      </c>
      <c r="C186" s="21">
        <v>2704</v>
      </c>
      <c r="D186" s="14"/>
      <c r="E186" s="15"/>
      <c r="F186" s="22" t="s">
        <v>294</v>
      </c>
      <c r="G186" s="22" t="s">
        <v>295</v>
      </c>
      <c r="H186" s="15"/>
      <c r="I186" s="22" t="s">
        <v>294</v>
      </c>
      <c r="J186" s="22" t="s">
        <v>295</v>
      </c>
      <c r="K186" s="14"/>
      <c r="L186" s="16"/>
      <c r="M186" s="16"/>
      <c r="N186" s="16"/>
      <c r="O186" s="19"/>
    </row>
    <row r="187" spans="2:15" ht="18" customHeight="1" x14ac:dyDescent="0.25">
      <c r="B187" s="29" t="s">
        <v>28</v>
      </c>
      <c r="C187" s="21">
        <v>2705</v>
      </c>
      <c r="D187" s="14"/>
      <c r="E187" s="15"/>
      <c r="F187" s="22" t="s">
        <v>294</v>
      </c>
      <c r="G187" s="22" t="s">
        <v>295</v>
      </c>
      <c r="H187" s="15"/>
      <c r="I187" s="22" t="s">
        <v>294</v>
      </c>
      <c r="J187" s="22" t="s">
        <v>295</v>
      </c>
      <c r="K187" s="14"/>
      <c r="L187" s="16"/>
      <c r="M187" s="16"/>
      <c r="N187" s="16"/>
      <c r="O187" s="19"/>
    </row>
    <row r="188" spans="2:15" ht="18" customHeight="1" x14ac:dyDescent="0.25">
      <c r="B188" s="29" t="s">
        <v>29</v>
      </c>
      <c r="C188" s="21">
        <v>2706</v>
      </c>
      <c r="D188" s="14"/>
      <c r="E188" s="15"/>
      <c r="F188" s="22" t="s">
        <v>294</v>
      </c>
      <c r="G188" s="22" t="s">
        <v>295</v>
      </c>
      <c r="H188" s="15"/>
      <c r="I188" s="22" t="s">
        <v>294</v>
      </c>
      <c r="J188" s="22" t="s">
        <v>295</v>
      </c>
      <c r="K188" s="14"/>
      <c r="L188" s="16"/>
      <c r="M188" s="16"/>
      <c r="N188" s="16"/>
      <c r="O188" s="19"/>
    </row>
    <row r="189" spans="2:15" ht="36" customHeight="1" x14ac:dyDescent="0.3">
      <c r="B189" s="23" t="s">
        <v>312</v>
      </c>
      <c r="C189" s="28" t="s">
        <v>287</v>
      </c>
      <c r="D189" s="14"/>
      <c r="E189" s="15"/>
      <c r="F189" s="22"/>
      <c r="G189" s="22"/>
      <c r="H189" s="15"/>
      <c r="I189" s="22"/>
      <c r="J189" s="22"/>
      <c r="K189" s="14"/>
      <c r="L189" s="16"/>
      <c r="M189" s="16"/>
      <c r="N189" s="16"/>
      <c r="O189" s="19"/>
    </row>
    <row r="190" spans="2:15" ht="54" customHeight="1" x14ac:dyDescent="0.25">
      <c r="B190" s="29" t="s">
        <v>30</v>
      </c>
      <c r="C190" s="21" t="s">
        <v>288</v>
      </c>
      <c r="D190" s="14"/>
      <c r="E190" s="15"/>
      <c r="F190" s="22" t="s">
        <v>292</v>
      </c>
      <c r="G190" s="22" t="s">
        <v>293</v>
      </c>
      <c r="H190" s="15"/>
      <c r="I190" s="22" t="s">
        <v>292</v>
      </c>
      <c r="J190" s="22" t="s">
        <v>293</v>
      </c>
      <c r="K190" s="14"/>
      <c r="L190" s="16"/>
      <c r="M190" s="16"/>
      <c r="N190" s="16"/>
      <c r="O190" s="19"/>
    </row>
    <row r="191" spans="2:15" ht="36" customHeight="1" x14ac:dyDescent="0.25">
      <c r="B191" s="29" t="s">
        <v>31</v>
      </c>
      <c r="C191" s="21" t="s">
        <v>289</v>
      </c>
      <c r="D191" s="14"/>
      <c r="E191" s="15"/>
      <c r="F191" s="22" t="s">
        <v>292</v>
      </c>
      <c r="G191" s="22" t="s">
        <v>293</v>
      </c>
      <c r="H191" s="15"/>
      <c r="I191" s="22" t="s">
        <v>292</v>
      </c>
      <c r="J191" s="22" t="s">
        <v>293</v>
      </c>
      <c r="K191" s="14"/>
      <c r="L191" s="16"/>
      <c r="M191" s="16"/>
      <c r="N191" s="16"/>
      <c r="O191" s="19"/>
    </row>
    <row r="192" spans="2:15" ht="18" customHeight="1" x14ac:dyDescent="0.25">
      <c r="B192" s="29" t="s">
        <v>32</v>
      </c>
      <c r="C192" s="21" t="s">
        <v>290</v>
      </c>
      <c r="D192" s="14"/>
      <c r="E192" s="15"/>
      <c r="F192" s="22" t="s">
        <v>292</v>
      </c>
      <c r="G192" s="22" t="s">
        <v>295</v>
      </c>
      <c r="H192" s="15"/>
      <c r="I192" s="22" t="s">
        <v>292</v>
      </c>
      <c r="J192" s="22" t="s">
        <v>295</v>
      </c>
      <c r="K192" s="14"/>
      <c r="L192" s="16"/>
      <c r="M192" s="16"/>
      <c r="N192" s="16"/>
      <c r="O192" s="19"/>
    </row>
    <row r="200" spans="2:11" ht="225" x14ac:dyDescent="0.25">
      <c r="B200" s="29" t="s">
        <v>300</v>
      </c>
      <c r="D200" s="29" t="s">
        <v>301</v>
      </c>
      <c r="E200" s="29" t="s">
        <v>302</v>
      </c>
      <c r="H200" s="29" t="s">
        <v>303</v>
      </c>
      <c r="K200" s="29"/>
    </row>
    <row r="203" spans="2:11" ht="93.75" x14ac:dyDescent="0.25">
      <c r="E203" s="29" t="s">
        <v>304</v>
      </c>
    </row>
    <row r="206" spans="2:11" ht="56.25" x14ac:dyDescent="0.25">
      <c r="E206" s="29" t="s">
        <v>305</v>
      </c>
    </row>
    <row r="208" spans="2:11" ht="168.75" x14ac:dyDescent="0.25">
      <c r="B208" s="29" t="s">
        <v>429</v>
      </c>
      <c r="E208" s="29" t="s">
        <v>306</v>
      </c>
    </row>
    <row r="209" spans="5:5" ht="168.75" x14ac:dyDescent="0.25">
      <c r="E209" s="29" t="s">
        <v>307</v>
      </c>
    </row>
    <row r="211" spans="5:5" ht="112.5" x14ac:dyDescent="0.25">
      <c r="E211" s="29" t="s">
        <v>308</v>
      </c>
    </row>
  </sheetData>
  <pageMargins left="0.7" right="0.7" top="0.75" bottom="0.75" header="0.3" footer="0.3"/>
  <pageSetup paperSize="9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D167"/>
  <sheetViews>
    <sheetView topLeftCell="B5" zoomScale="80" zoomScaleNormal="80" zoomScalePageLayoutView="80" workbookViewId="0">
      <selection activeCell="B8" sqref="B8:G8"/>
    </sheetView>
  </sheetViews>
  <sheetFormatPr defaultColWidth="8.7109375" defaultRowHeight="12.75" x14ac:dyDescent="0.2"/>
  <cols>
    <col min="1" max="1" width="7.7109375" style="68" hidden="1" customWidth="1"/>
    <col min="2" max="2" width="24.28515625" style="68" customWidth="1"/>
    <col min="3" max="3" width="19.28515625" style="68" customWidth="1"/>
    <col min="4" max="4" width="79.7109375" style="68" customWidth="1"/>
    <col min="5" max="5" width="17.42578125" style="49" customWidth="1"/>
    <col min="6" max="6" width="67" style="49" customWidth="1"/>
    <col min="7" max="7" width="62.42578125" style="49" hidden="1" customWidth="1"/>
    <col min="8" max="8" width="8.7109375" style="68"/>
    <col min="9" max="9" width="9.140625" style="68" customWidth="1"/>
    <col min="10" max="18" width="8.7109375" style="68"/>
    <col min="19" max="19" width="55.7109375" style="68" customWidth="1"/>
    <col min="20" max="16384" width="8.7109375" style="68"/>
  </cols>
  <sheetData>
    <row r="1" spans="1:56" s="65" customFormat="1" ht="18" customHeight="1" x14ac:dyDescent="0.25">
      <c r="A1" s="61"/>
      <c r="B1" s="62"/>
      <c r="C1" s="62"/>
      <c r="D1" s="63"/>
      <c r="E1" s="63"/>
      <c r="F1" s="87" t="s">
        <v>365</v>
      </c>
      <c r="G1" s="76"/>
      <c r="H1" s="64"/>
      <c r="J1" s="64"/>
      <c r="K1" s="64"/>
      <c r="L1" s="64"/>
      <c r="O1" s="64"/>
      <c r="AH1" s="64"/>
      <c r="BD1" s="64"/>
    </row>
    <row r="2" spans="1:56" s="65" customFormat="1" ht="18" customHeight="1" x14ac:dyDescent="0.25">
      <c r="A2" s="61"/>
      <c r="B2" s="62"/>
      <c r="C2" s="62"/>
      <c r="D2" s="63"/>
      <c r="E2" s="63"/>
      <c r="F2" s="87" t="s">
        <v>368</v>
      </c>
      <c r="G2" s="77" t="s">
        <v>366</v>
      </c>
      <c r="H2" s="64"/>
      <c r="J2" s="64"/>
      <c r="K2" s="64"/>
      <c r="L2" s="64"/>
      <c r="O2" s="64"/>
      <c r="AH2" s="64"/>
      <c r="BD2" s="64"/>
    </row>
    <row r="3" spans="1:56" s="65" customFormat="1" ht="18" customHeight="1" x14ac:dyDescent="0.25">
      <c r="A3" s="61"/>
      <c r="B3" s="63"/>
      <c r="C3" s="63"/>
      <c r="D3" s="63"/>
      <c r="E3" s="63"/>
      <c r="F3" s="79" t="s">
        <v>457</v>
      </c>
      <c r="G3" s="78"/>
      <c r="H3" s="66"/>
      <c r="J3" s="66"/>
      <c r="K3" s="66"/>
      <c r="L3" s="66"/>
      <c r="O3" s="66"/>
      <c r="AH3" s="66"/>
      <c r="BD3" s="66"/>
    </row>
    <row r="4" spans="1:56" s="65" customFormat="1" ht="20.45" customHeight="1" x14ac:dyDescent="0.25">
      <c r="A4" s="61"/>
      <c r="B4" s="63"/>
      <c r="C4" s="63"/>
      <c r="D4" s="63"/>
      <c r="E4" s="63"/>
      <c r="F4" s="88" t="s">
        <v>367</v>
      </c>
      <c r="G4" s="80"/>
      <c r="H4" s="67"/>
      <c r="J4" s="67"/>
      <c r="K4" s="67"/>
      <c r="L4" s="67"/>
      <c r="O4" s="67"/>
      <c r="AH4" s="67"/>
      <c r="BD4" s="67"/>
    </row>
    <row r="5" spans="1:56" s="65" customFormat="1" ht="18" customHeight="1" x14ac:dyDescent="0.25">
      <c r="A5" s="61"/>
      <c r="B5" s="63"/>
      <c r="C5" s="63"/>
      <c r="D5" s="63"/>
      <c r="E5" s="63"/>
      <c r="F5" s="79" t="s">
        <v>456</v>
      </c>
      <c r="G5" s="79"/>
      <c r="H5" s="66"/>
      <c r="J5" s="66"/>
      <c r="K5" s="66"/>
      <c r="L5" s="66"/>
      <c r="O5" s="66"/>
      <c r="AH5" s="66"/>
      <c r="BD5" s="66"/>
    </row>
    <row r="6" spans="1:56" ht="18" customHeight="1" x14ac:dyDescent="0.3">
      <c r="G6" s="83"/>
    </row>
    <row r="7" spans="1:56" ht="27" customHeight="1" x14ac:dyDescent="0.2">
      <c r="B7" s="152" t="s">
        <v>452</v>
      </c>
      <c r="C7" s="152"/>
      <c r="D7" s="152"/>
      <c r="E7" s="152"/>
      <c r="F7" s="152"/>
      <c r="G7" s="152"/>
    </row>
    <row r="8" spans="1:56" ht="30" customHeight="1" x14ac:dyDescent="0.2">
      <c r="B8" s="152" t="str">
        <f>'Реестр рисков'!B6:N6</f>
        <v>Муниципальное казенное учреждение "Лодейнопольская межпоселенческая центральная районная библиотека"</v>
      </c>
      <c r="C8" s="152"/>
      <c r="D8" s="152"/>
      <c r="E8" s="152"/>
      <c r="F8" s="152"/>
      <c r="G8" s="152"/>
    </row>
    <row r="9" spans="1:56" ht="14.1" customHeight="1" x14ac:dyDescent="0.2">
      <c r="G9" s="69"/>
    </row>
    <row r="10" spans="1:56" ht="31.35" customHeight="1" x14ac:dyDescent="0.2">
      <c r="B10" s="157" t="s">
        <v>370</v>
      </c>
      <c r="C10" s="157" t="s">
        <v>449</v>
      </c>
      <c r="D10" s="157" t="s">
        <v>364</v>
      </c>
      <c r="E10" s="153" t="s">
        <v>201</v>
      </c>
      <c r="F10" s="153" t="s">
        <v>42</v>
      </c>
      <c r="G10" s="155" t="s">
        <v>2</v>
      </c>
    </row>
    <row r="11" spans="1:56" s="70" customFormat="1" ht="31.35" customHeight="1" x14ac:dyDescent="0.2">
      <c r="B11" s="158"/>
      <c r="C11" s="158"/>
      <c r="D11" s="158"/>
      <c r="E11" s="154"/>
      <c r="F11" s="154"/>
      <c r="G11" s="156"/>
      <c r="S11" s="71"/>
    </row>
    <row r="12" spans="1:56" s="70" customFormat="1" ht="14.1" customHeight="1" x14ac:dyDescent="0.2">
      <c r="B12" s="53">
        <v>1</v>
      </c>
      <c r="C12" s="53">
        <v>2</v>
      </c>
      <c r="D12" s="53">
        <v>3</v>
      </c>
      <c r="E12" s="48" t="s">
        <v>296</v>
      </c>
      <c r="F12" s="48" t="s">
        <v>295</v>
      </c>
      <c r="G12" s="98" t="s">
        <v>335</v>
      </c>
      <c r="S12" s="71"/>
    </row>
    <row r="13" spans="1:56" s="70" customFormat="1" ht="14.1" customHeight="1" x14ac:dyDescent="0.2">
      <c r="B13" s="183" t="str">
        <f>'Реестр рисков'!B11:N11</f>
        <v>Руководство</v>
      </c>
      <c r="C13" s="184"/>
      <c r="D13" s="184"/>
      <c r="E13" s="184"/>
      <c r="F13" s="185"/>
      <c r="G13" s="98"/>
      <c r="S13" s="71"/>
    </row>
    <row r="14" spans="1:56" ht="18" customHeight="1" x14ac:dyDescent="0.2">
      <c r="A14" s="68" t="e">
        <f>#REF!+1</f>
        <v>#REF!</v>
      </c>
      <c r="B14" s="168" t="str">
        <f>'Реестр рисков'!B12</f>
        <v>Директор</v>
      </c>
      <c r="C14" s="173" t="str">
        <f>'Реестр рисков'!C12</f>
        <v>ПЭВМ</v>
      </c>
      <c r="D14" s="72" t="str">
        <f>'Реестр рисков'!D12</f>
        <v>опасность психических нагрузок, стрессов</v>
      </c>
      <c r="E14" s="73">
        <f>VLOOKUP(D14,Настройки!$B$8:$C$192,2,FALSE)</f>
        <v>1007</v>
      </c>
      <c r="F14" s="74" t="str">
        <f>VLOOKUP(D14,Настройки!$B$8:$I$192,3,FALSE)</f>
        <v>Значительные эмоциональные перегрузки, переутомление</v>
      </c>
      <c r="G14" s="99" t="str">
        <f>VLOOKUP(D14,Настройки!$B$8:$I$192,4,FALSE)</f>
        <v>Соблюдение регламентированных перерывов.</v>
      </c>
      <c r="S14" s="71"/>
    </row>
    <row r="15" spans="1:56" ht="18" customHeight="1" x14ac:dyDescent="0.2">
      <c r="A15" s="68" t="e">
        <f t="shared" ref="A15:A55" si="0">A14+1</f>
        <v>#REF!</v>
      </c>
      <c r="B15" s="172"/>
      <c r="C15" s="174"/>
      <c r="D15" s="72" t="str">
        <f>'Реестр рисков'!D13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15" s="73" t="str">
        <f>VLOOKUP(D15,Настройки!$B$8:$C$192,2,FALSE)</f>
        <v>0202</v>
      </c>
      <c r="F15" s="74" t="str">
        <f>VLOOKUP(D15,Настройки!$B$8:$I$192,3,FALSE)</f>
        <v>Возможность травмирования</v>
      </c>
      <c r="G15" s="99" t="str">
        <f>VLOOKUP(D15,Настройки!$B$8:$I$192,4,FALSE)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15" s="71"/>
    </row>
    <row r="16" spans="1:56" ht="18" customHeight="1" x14ac:dyDescent="0.2">
      <c r="A16" s="68" t="e">
        <f t="shared" si="0"/>
        <v>#REF!</v>
      </c>
      <c r="B16" s="172"/>
      <c r="C16" s="174"/>
      <c r="D16" s="72" t="str">
        <f>'Реестр рисков'!D14</f>
        <v>опасность падения из-за потери равновесия, в том числе при спотыкании или подскальзывании</v>
      </c>
      <c r="E16" s="73" t="str">
        <f>VLOOKUP(D16,Настройки!$B$8:$C$192,2,FALSE)</f>
        <v>0102</v>
      </c>
      <c r="F16" s="74" t="str">
        <f>VLOOKUP(D16,Настройки!$B$8:$I$192,3,FALSE)</f>
        <v>Возможность травмирования, переломы</v>
      </c>
      <c r="G16" s="99" t="str">
        <f>VLOOKUP(D16,Настройки!$B$8:$I$192,4,FALSE)</f>
        <v>Проведение инструктажа по охране труда</v>
      </c>
      <c r="S16" s="71"/>
    </row>
    <row r="17" spans="1:19" ht="18" customHeight="1" x14ac:dyDescent="0.2">
      <c r="A17" s="68" t="e">
        <f t="shared" si="0"/>
        <v>#REF!</v>
      </c>
      <c r="B17" s="172"/>
      <c r="C17" s="174"/>
      <c r="D17" s="72" t="str">
        <f>'Реестр рисков'!D15</f>
        <v>опасность перенапряжения зрительного анализатора</v>
      </c>
      <c r="E17" s="73">
        <f>VLOOKUP(D17,Настройки!$B$8:$C$192,2,FALSE)</f>
        <v>1008</v>
      </c>
      <c r="F17" s="74" t="str">
        <f>VLOOKUP(D17,Настройки!$B$8:$I$192,3,FALSE)</f>
        <v>Повышенное утомление</v>
      </c>
      <c r="G17" s="99" t="str">
        <f>VLOOKUP(D17,Настройки!$B$8:$I$192,4,FALSE)</f>
        <v xml:space="preserve">Соблюдение регламентированных перерывов при работе с ПЭВМ. </v>
      </c>
      <c r="S17" s="71"/>
    </row>
    <row r="18" spans="1:19" ht="18" customHeight="1" x14ac:dyDescent="0.2">
      <c r="A18" s="68" t="e">
        <f t="shared" si="0"/>
        <v>#REF!</v>
      </c>
      <c r="B18" s="172"/>
      <c r="C18" s="174"/>
      <c r="D18" s="72" t="str">
        <f>'Реестр рисков'!D16</f>
        <v>опасность от электромагнитных излучений</v>
      </c>
      <c r="E18" s="73">
        <f>VLOOKUP(D18,Настройки!$B$8:$C$192,2,FALSE)</f>
        <v>1406</v>
      </c>
      <c r="F18" s="74" t="str">
        <f>VLOOKUP(D18,Настройки!$B$8:$I$192,3,FALSE)</f>
        <v>Переутомления, стресс</v>
      </c>
      <c r="G18" s="99" t="str">
        <f>VLOOKUP(D18,Настройки!$B$8:$I$192,4,FALSE)</f>
        <v>Помещения, где размещаются рабочие места с ПЭВМ, оборудованы защитным заземлением (занулением)</v>
      </c>
      <c r="S18" s="71"/>
    </row>
    <row r="19" spans="1:19" ht="18" customHeight="1" x14ac:dyDescent="0.2">
      <c r="A19" s="68" t="e">
        <f t="shared" si="0"/>
        <v>#REF!</v>
      </c>
      <c r="B19" s="172"/>
      <c r="C19" s="174"/>
      <c r="D19" s="72" t="str">
        <f>'Реестр рисков'!D17</f>
        <v>опасность от вдыхания дыма, паров вредных газов и пыли при пожаре</v>
      </c>
      <c r="E19" s="73">
        <f>VLOOKUP(D19,Настройки!$B$8:$C$192,2,FALSE)</f>
        <v>2201</v>
      </c>
      <c r="F19" s="74" t="str">
        <f>VLOOKUP(D19,Настройки!$B$8:$I$192,3,FALSE)</f>
        <v>Отравление продуктами горения в результате возникновения пожара, смерть</v>
      </c>
      <c r="G19" s="99" t="str">
        <f>VLOOKUP(D19,Настройки!$B$8:$I$192,4,FALSE)</f>
        <v xml:space="preserve">Наличие систем оповещения, автоматического пожаротушения, первичных средств пожаротушения </v>
      </c>
      <c r="S19" s="71"/>
    </row>
    <row r="20" spans="1:19" ht="18" customHeight="1" x14ac:dyDescent="0.2">
      <c r="A20" s="68" t="e">
        <f t="shared" si="0"/>
        <v>#REF!</v>
      </c>
      <c r="B20" s="169"/>
      <c r="C20" s="175"/>
      <c r="D20" s="72" t="str">
        <f>'Реестр рисков'!D18</f>
        <v>опасность воздействия открытого пламени</v>
      </c>
      <c r="E20" s="73">
        <f>VLOOKUP(D20,Настройки!$B$8:$C$192,2,FALSE)</f>
        <v>2203</v>
      </c>
      <c r="F20" s="74" t="str">
        <f>VLOOKUP(D20,Настройки!$B$8:$I$192,3,FALSE)</f>
        <v>Ожог, получение увечий</v>
      </c>
      <c r="G20" s="99" t="str">
        <f>VLOOKUP(D20,Настройки!$B$8:$I$192,4,FALSE)</f>
        <v xml:space="preserve">Наличие систем оповещения, автоматического пожаротушения, первичных средств пожаротушения </v>
      </c>
      <c r="S20" s="71"/>
    </row>
    <row r="21" spans="1:19" s="70" customFormat="1" ht="14.1" customHeight="1" x14ac:dyDescent="0.2">
      <c r="B21" s="183" t="str">
        <f>'Реестр рисков'!B19:N19</f>
        <v>Бухгалтерия</v>
      </c>
      <c r="C21" s="184"/>
      <c r="D21" s="184"/>
      <c r="E21" s="184"/>
      <c r="F21" s="185"/>
      <c r="G21" s="98"/>
      <c r="S21" s="71"/>
    </row>
    <row r="22" spans="1:19" ht="18" customHeight="1" x14ac:dyDescent="0.2">
      <c r="A22" s="68" t="e">
        <f>A20+1</f>
        <v>#REF!</v>
      </c>
      <c r="B22" s="168" t="str">
        <f>'Реестр рисков'!B20</f>
        <v>Главный бухгалтер, документовед</v>
      </c>
      <c r="C22" s="173" t="str">
        <f>'Реестр рисков'!C20</f>
        <v>ПЭВМ</v>
      </c>
      <c r="D22" s="72" t="str">
        <f>'Реестр рисков'!D20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22" s="73" t="str">
        <f>VLOOKUP(D22,Настройки!$B$8:$C$192,2,FALSE)</f>
        <v>0202</v>
      </c>
      <c r="F22" s="74" t="str">
        <f>VLOOKUP(D22,Настройки!$B$8:$I$192,3,FALSE)</f>
        <v>Возможность травмирования</v>
      </c>
      <c r="G22" s="99" t="str">
        <f>VLOOKUP(D22,Настройки!$B$8:$I$192,4,FALSE)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22" s="71"/>
    </row>
    <row r="23" spans="1:19" ht="18" customHeight="1" x14ac:dyDescent="0.2">
      <c r="A23" s="68" t="e">
        <f t="shared" si="0"/>
        <v>#REF!</v>
      </c>
      <c r="B23" s="172"/>
      <c r="C23" s="174"/>
      <c r="D23" s="72" t="str">
        <f>'Реестр рисков'!D21</f>
        <v>опасность падения из-за потери равновесия, в том числе при спотыкании или подскальзывании</v>
      </c>
      <c r="E23" s="73" t="str">
        <f>VLOOKUP(D23,Настройки!$B$8:$C$192,2,FALSE)</f>
        <v>0102</v>
      </c>
      <c r="F23" s="74" t="str">
        <f>VLOOKUP(D23,Настройки!$B$8:$I$192,3,FALSE)</f>
        <v>Возможность травмирования, переломы</v>
      </c>
      <c r="G23" s="99" t="str">
        <f>VLOOKUP(D23,Настройки!$B$8:$I$192,4,FALSE)</f>
        <v>Проведение инструктажа по охране труда</v>
      </c>
      <c r="S23" s="71"/>
    </row>
    <row r="24" spans="1:19" ht="18" customHeight="1" x14ac:dyDescent="0.2">
      <c r="A24" s="68" t="e">
        <f t="shared" si="0"/>
        <v>#REF!</v>
      </c>
      <c r="B24" s="172"/>
      <c r="C24" s="174"/>
      <c r="D24" s="72" t="str">
        <f>'Реестр рисков'!D22</f>
        <v>опасность перенапряжения зрительного анализатора</v>
      </c>
      <c r="E24" s="73">
        <f>VLOOKUP(D24,Настройки!$B$8:$C$192,2,FALSE)</f>
        <v>1008</v>
      </c>
      <c r="F24" s="74" t="str">
        <f>VLOOKUP(D24,Настройки!$B$8:$I$192,3,FALSE)</f>
        <v>Повышенное утомление</v>
      </c>
      <c r="G24" s="99" t="str">
        <f>VLOOKUP(D24,Настройки!$B$8:$I$192,4,FALSE)</f>
        <v xml:space="preserve">Соблюдение регламентированных перерывов при работе с ПЭВМ. </v>
      </c>
      <c r="S24" s="71"/>
    </row>
    <row r="25" spans="1:19" ht="18" customHeight="1" x14ac:dyDescent="0.2">
      <c r="A25" s="68" t="e">
        <f t="shared" si="0"/>
        <v>#REF!</v>
      </c>
      <c r="B25" s="172"/>
      <c r="C25" s="174"/>
      <c r="D25" s="72" t="str">
        <f>'Реестр рисков'!D23</f>
        <v>опасность от электромагнитных излучений</v>
      </c>
      <c r="E25" s="73">
        <f>VLOOKUP(D25,Настройки!$B$8:$C$192,2,FALSE)</f>
        <v>1406</v>
      </c>
      <c r="F25" s="74" t="str">
        <f>VLOOKUP(D25,Настройки!$B$8:$I$192,3,FALSE)</f>
        <v>Переутомления, стресс</v>
      </c>
      <c r="G25" s="99" t="str">
        <f>VLOOKUP(D25,Настройки!$B$8:$I$192,4,FALSE)</f>
        <v>Помещения, где размещаются рабочие места с ПЭВМ, оборудованы защитным заземлением (занулением)</v>
      </c>
      <c r="S25" s="71"/>
    </row>
    <row r="26" spans="1:19" ht="18" customHeight="1" x14ac:dyDescent="0.2">
      <c r="A26" s="68" t="e">
        <f t="shared" si="0"/>
        <v>#REF!</v>
      </c>
      <c r="B26" s="172"/>
      <c r="C26" s="174"/>
      <c r="D26" s="72" t="str">
        <f>'Реестр рисков'!D24</f>
        <v>опасность от вдыхания дыма, паров вредных газов и пыли при пожаре</v>
      </c>
      <c r="E26" s="73">
        <f>VLOOKUP(D26,Настройки!$B$8:$C$192,2,FALSE)</f>
        <v>2201</v>
      </c>
      <c r="F26" s="74" t="str">
        <f>VLOOKUP(D26,Настройки!$B$8:$I$192,3,FALSE)</f>
        <v>Отравление продуктами горения в результате возникновения пожара, смерть</v>
      </c>
      <c r="G26" s="99" t="str">
        <f>VLOOKUP(D26,Настройки!$B$8:$I$192,4,FALSE)</f>
        <v xml:space="preserve">Наличие систем оповещения, автоматического пожаротушения, первичных средств пожаротушения </v>
      </c>
      <c r="S26" s="71"/>
    </row>
    <row r="27" spans="1:19" ht="18" customHeight="1" x14ac:dyDescent="0.2">
      <c r="A27" s="68" t="e">
        <f t="shared" si="0"/>
        <v>#REF!</v>
      </c>
      <c r="B27" s="169"/>
      <c r="C27" s="175"/>
      <c r="D27" s="72" t="str">
        <f>'Реестр рисков'!D25</f>
        <v>опасность воздействия открытого пламени</v>
      </c>
      <c r="E27" s="73">
        <f>VLOOKUP(D27,Настройки!$B$8:$C$192,2,FALSE)</f>
        <v>2203</v>
      </c>
      <c r="F27" s="74" t="str">
        <f>VLOOKUP(D27,Настройки!$B$8:$I$192,3,FALSE)</f>
        <v>Ожог, получение увечий</v>
      </c>
      <c r="G27" s="99" t="str">
        <f>VLOOKUP(D27,Настройки!$B$8:$I$192,4,FALSE)</f>
        <v xml:space="preserve">Наличие систем оповещения, автоматического пожаротушения, первичных средств пожаротушения </v>
      </c>
      <c r="S27" s="71"/>
    </row>
    <row r="28" spans="1:19" s="70" customFormat="1" ht="14.1" customHeight="1" x14ac:dyDescent="0.2">
      <c r="B28" s="183" t="str">
        <f>'Реестр рисков'!B26:N26</f>
        <v>Библиотечно-информационная деятельность/Отдел комплектования и обработки литературы</v>
      </c>
      <c r="C28" s="184"/>
      <c r="D28" s="184"/>
      <c r="E28" s="184"/>
      <c r="F28" s="185"/>
      <c r="G28" s="98"/>
      <c r="S28" s="71"/>
    </row>
    <row r="29" spans="1:19" ht="18" customHeight="1" x14ac:dyDescent="0.2">
      <c r="A29" s="68" t="e">
        <f>A27+1</f>
        <v>#REF!</v>
      </c>
      <c r="B29" s="168" t="str">
        <f>'Реестр рисков'!B27</f>
        <v>Заведующий отделом</v>
      </c>
      <c r="C29" s="173" t="str">
        <f>'Реестр рисков'!C27</f>
        <v>ПЭВМ, документы, книги</v>
      </c>
      <c r="D29" s="72" t="str">
        <f>'Реестр рисков'!D27</f>
        <v>опасность психических нагрузок, стрессов</v>
      </c>
      <c r="E29" s="73">
        <f>VLOOKUP(D29,Настройки!$B$8:$C$192,2,FALSE)</f>
        <v>1007</v>
      </c>
      <c r="F29" s="74" t="str">
        <f>VLOOKUP(D29,Настройки!$B$8:$I$192,3,FALSE)</f>
        <v>Значительные эмоциональные перегрузки, переутомление</v>
      </c>
      <c r="G29" s="99" t="str">
        <f>VLOOKUP(D29,Настройки!$B$8:$I$192,4,FALSE)</f>
        <v>Соблюдение регламентированных перерывов.</v>
      </c>
      <c r="S29" s="71"/>
    </row>
    <row r="30" spans="1:19" ht="18" customHeight="1" x14ac:dyDescent="0.2">
      <c r="A30" s="68" t="e">
        <f t="shared" si="0"/>
        <v>#REF!</v>
      </c>
      <c r="B30" s="172"/>
      <c r="C30" s="174"/>
      <c r="D30" s="72" t="str">
        <f>'Реестр рисков'!D28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30" s="73" t="str">
        <f>VLOOKUP(D30,Настройки!$B$8:$C$192,2,FALSE)</f>
        <v>0202</v>
      </c>
      <c r="F30" s="74" t="str">
        <f>VLOOKUP(D30,Настройки!$B$8:$I$192,3,FALSE)</f>
        <v>Возможность травмирования</v>
      </c>
      <c r="G30" s="99" t="str">
        <f>VLOOKUP(D30,Настройки!$B$8:$I$192,4,FALSE)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30" s="71"/>
    </row>
    <row r="31" spans="1:19" ht="18" customHeight="1" x14ac:dyDescent="0.2">
      <c r="A31" s="68" t="e">
        <f t="shared" si="0"/>
        <v>#REF!</v>
      </c>
      <c r="B31" s="172"/>
      <c r="C31" s="174"/>
      <c r="D31" s="72" t="str">
        <f>'Реестр рисков'!D29</f>
        <v>опасность падения из-за потери равновесия, в том числе при спотыкании или подскальзывании</v>
      </c>
      <c r="E31" s="73" t="str">
        <f>VLOOKUP(D31,Настройки!$B$8:$C$192,2,FALSE)</f>
        <v>0102</v>
      </c>
      <c r="F31" s="74" t="str">
        <f>VLOOKUP(D31,Настройки!$B$8:$I$192,3,FALSE)</f>
        <v>Возможность травмирования, переломы</v>
      </c>
      <c r="G31" s="99" t="str">
        <f>VLOOKUP(D31,Настройки!$B$8:$I$192,4,FALSE)</f>
        <v>Проведение инструктажа по охране труда</v>
      </c>
      <c r="S31" s="71"/>
    </row>
    <row r="32" spans="1:19" ht="18" customHeight="1" x14ac:dyDescent="0.2">
      <c r="A32" s="68" t="e">
        <f t="shared" si="0"/>
        <v>#REF!</v>
      </c>
      <c r="B32" s="172"/>
      <c r="C32" s="174"/>
      <c r="D32" s="72" t="str">
        <f>'Реестр рисков'!D30</f>
        <v>опасность падения груза</v>
      </c>
      <c r="E32" s="73" t="str">
        <f>VLOOKUP(D32,Настройки!$B$8:$C$192,2,FALSE)</f>
        <v>0124</v>
      </c>
      <c r="F32" s="74" t="str">
        <f>VLOOKUP(D32,Настройки!$B$8:$I$192,3,FALSE)</f>
        <v>Возможность травмирования</v>
      </c>
      <c r="G32" s="99" t="str">
        <f>VLOOKUP(D32,Настройки!$B$8:$I$192,4,FALSE)</f>
        <v>Проведение инструктажа по охране труда</v>
      </c>
      <c r="S32" s="71"/>
    </row>
    <row r="33" spans="1:19" ht="18" customHeight="1" x14ac:dyDescent="0.2">
      <c r="A33" s="68" t="e">
        <f t="shared" si="0"/>
        <v>#REF!</v>
      </c>
      <c r="B33" s="172"/>
      <c r="C33" s="174"/>
      <c r="D33" s="72" t="str">
        <f>'Реестр рисков'!D31</f>
        <v>опасность, связанная с перемещением груза вручную</v>
      </c>
      <c r="E33" s="73">
        <f>VLOOKUP(D33,Настройки!$B$8:$C$192,2,FALSE)</f>
        <v>1001</v>
      </c>
      <c r="F33" s="74" t="str">
        <f>VLOOKUP(D33,Настройки!$B$8:$I$192,3,FALSE)</f>
        <v>Возникновение заболеваний опорно-двигательного аппарата</v>
      </c>
      <c r="G33" s="99" t="str">
        <f>VLOOKUP(D33,Настройки!$B$8:$I$192,4,FALSE)</f>
        <v xml:space="preserve">Проведение инструктажа по охране труда. </v>
      </c>
      <c r="S33" s="71"/>
    </row>
    <row r="34" spans="1:19" ht="18" customHeight="1" x14ac:dyDescent="0.2">
      <c r="A34" s="68" t="e">
        <f t="shared" si="0"/>
        <v>#REF!</v>
      </c>
      <c r="B34" s="172"/>
      <c r="C34" s="174"/>
      <c r="D34" s="72" t="str">
        <f>'Реестр рисков'!D32</f>
        <v>опасность, связанная с наклонами корпуса</v>
      </c>
      <c r="E34" s="73">
        <f>VLOOKUP(D34,Настройки!$B$8:$C$192,2,FALSE)</f>
        <v>1003</v>
      </c>
      <c r="F34" s="74" t="str">
        <f>VLOOKUP(D34,Настройки!$B$8:$I$192,3,FALSE)</f>
        <v>Возникновение заболеваний опорно-двигательного аппарата</v>
      </c>
      <c r="G34" s="99" t="str">
        <f>VLOOKUP(D34,Настройки!$B$8:$I$192,4,FALSE)</f>
        <v>Введение рационального режима труда и отдыха</v>
      </c>
      <c r="S34" s="71"/>
    </row>
    <row r="35" spans="1:19" ht="18" customHeight="1" x14ac:dyDescent="0.2">
      <c r="A35" s="68" t="e">
        <f t="shared" si="0"/>
        <v>#REF!</v>
      </c>
      <c r="B35" s="172"/>
      <c r="C35" s="174"/>
      <c r="D35" s="72" t="str">
        <f>'Реестр рисков'!D33</f>
        <v>опасность, связанная с рабочей позой</v>
      </c>
      <c r="E35" s="73">
        <f>VLOOKUP(D35,Настройки!$B$8:$C$192,2,FALSE)</f>
        <v>1004</v>
      </c>
      <c r="F35" s="74" t="str">
        <f>VLOOKUP(D35,Настройки!$B$8:$I$192,3,FALSE)</f>
        <v>Возникновение заболеваний опорно-двигательного аппарата</v>
      </c>
      <c r="G35" s="99" t="str">
        <f>VLOOKUP(D35,Настройки!$B$8:$I$192,4,FALSE)</f>
        <v>Соблюдение правил внутреннего распорядка. Проведение инструктажа по охране труда</v>
      </c>
      <c r="S35" s="71"/>
    </row>
    <row r="36" spans="1:19" ht="18" customHeight="1" x14ac:dyDescent="0.2">
      <c r="A36" s="68" t="e">
        <f t="shared" si="0"/>
        <v>#REF!</v>
      </c>
      <c r="B36" s="172"/>
      <c r="C36" s="174"/>
      <c r="D36" s="72" t="str">
        <f>'Реестр рисков'!D34</f>
        <v>опасность перенапряжения зрительного анализатора</v>
      </c>
      <c r="E36" s="73">
        <f>VLOOKUP(D36,Настройки!$B$8:$C$192,2,FALSE)</f>
        <v>1008</v>
      </c>
      <c r="F36" s="74" t="str">
        <f>VLOOKUP(D36,Настройки!$B$8:$I$192,3,FALSE)</f>
        <v>Повышенное утомление</v>
      </c>
      <c r="G36" s="99" t="str">
        <f>VLOOKUP(D36,Настройки!$B$8:$I$192,4,FALSE)</f>
        <v xml:space="preserve">Соблюдение регламентированных перерывов при работе с ПЭВМ. </v>
      </c>
      <c r="S36" s="71"/>
    </row>
    <row r="37" spans="1:19" ht="18" customHeight="1" x14ac:dyDescent="0.2">
      <c r="A37" s="68" t="e">
        <f t="shared" si="0"/>
        <v>#REF!</v>
      </c>
      <c r="B37" s="172"/>
      <c r="C37" s="174"/>
      <c r="D37" s="72" t="str">
        <f>'Реестр рисков'!D35</f>
        <v>опасность от электромагнитных излучений</v>
      </c>
      <c r="E37" s="73">
        <f>VLOOKUP(D37,Настройки!$B$8:$C$192,2,FALSE)</f>
        <v>1406</v>
      </c>
      <c r="F37" s="74" t="str">
        <f>VLOOKUP(D37,Настройки!$B$8:$I$192,3,FALSE)</f>
        <v>Переутомления, стресс</v>
      </c>
      <c r="G37" s="99" t="str">
        <f>VLOOKUP(D37,Настройки!$B$8:$I$192,4,FALSE)</f>
        <v>Помещения, где размещаются рабочие места с ПЭВМ, оборудованы защитным заземлением (занулением)</v>
      </c>
      <c r="S37" s="71"/>
    </row>
    <row r="38" spans="1:19" ht="18" customHeight="1" x14ac:dyDescent="0.2">
      <c r="A38" s="68" t="e">
        <f t="shared" si="0"/>
        <v>#REF!</v>
      </c>
      <c r="B38" s="172"/>
      <c r="C38" s="174"/>
      <c r="D38" s="72" t="str">
        <f>'Реестр рисков'!D36</f>
        <v>опасность повреждения органов дыхания частицами пыли</v>
      </c>
      <c r="E38" s="73" t="str">
        <f>VLOOKUP(D38,Настройки!$B$8:$C$192,2,FALSE)</f>
        <v>0802</v>
      </c>
      <c r="F38" s="74" t="str">
        <f>VLOOKUP(D38,Настройки!$B$8:$I$192,3,FALSE)</f>
        <v>Аллергия, профессиональные заболевания</v>
      </c>
      <c r="G38" s="99" t="str">
        <f>VLOOKUP(D38,Настройки!$B$8:$I$192,4,FALSE)</f>
        <v xml:space="preserve">Проведения инструктажа по охране труда, уборка помещений </v>
      </c>
      <c r="S38" s="71"/>
    </row>
    <row r="39" spans="1:19" ht="18" customHeight="1" x14ac:dyDescent="0.2">
      <c r="A39" s="68" t="e">
        <f t="shared" si="0"/>
        <v>#REF!</v>
      </c>
      <c r="B39" s="172"/>
      <c r="C39" s="174"/>
      <c r="D39" s="72" t="str">
        <f>'Реестр рисков'!D37</f>
        <v>опасность от вдыхания дыма, паров вредных газов и пыли при пожаре</v>
      </c>
      <c r="E39" s="73">
        <f>VLOOKUP(D39,Настройки!$B$8:$C$192,2,FALSE)</f>
        <v>2201</v>
      </c>
      <c r="F39" s="74" t="str">
        <f>VLOOKUP(D39,Настройки!$B$8:$I$192,3,FALSE)</f>
        <v>Отравление продуктами горения в результате возникновения пожара, смерть</v>
      </c>
      <c r="G39" s="99" t="str">
        <f>VLOOKUP(D39,Настройки!$B$8:$I$192,4,FALSE)</f>
        <v xml:space="preserve">Наличие систем оповещения, автоматического пожаротушения, первичных средств пожаротушения </v>
      </c>
      <c r="S39" s="71"/>
    </row>
    <row r="40" spans="1:19" ht="18" customHeight="1" x14ac:dyDescent="0.2">
      <c r="A40" s="68" t="e">
        <f t="shared" si="0"/>
        <v>#REF!</v>
      </c>
      <c r="B40" s="169"/>
      <c r="C40" s="175"/>
      <c r="D40" s="72" t="str">
        <f>'Реестр рисков'!D38</f>
        <v>опасность воздействия открытого пламени</v>
      </c>
      <c r="E40" s="73">
        <f>VLOOKUP(D40,Настройки!$B$8:$C$192,2,FALSE)</f>
        <v>2203</v>
      </c>
      <c r="F40" s="74" t="str">
        <f>VLOOKUP(D40,Настройки!$B$8:$I$192,3,FALSE)</f>
        <v>Ожог, получение увечий</v>
      </c>
      <c r="G40" s="99" t="str">
        <f>VLOOKUP(D40,Настройки!$B$8:$I$192,4,FALSE)</f>
        <v xml:space="preserve">Наличие систем оповещения, автоматического пожаротушения, первичных средств пожаротушения </v>
      </c>
      <c r="S40" s="71"/>
    </row>
    <row r="41" spans="1:19" ht="18" customHeight="1" x14ac:dyDescent="0.2">
      <c r="A41" s="68" t="e">
        <f t="shared" si="0"/>
        <v>#REF!</v>
      </c>
      <c r="B41" s="168" t="str">
        <f>'Реестр рисков'!B39</f>
        <v>Библиотекарь, редактор</v>
      </c>
      <c r="C41" s="173" t="str">
        <f>'Реестр рисков'!C39</f>
        <v>ПЭВМ, документы, книги</v>
      </c>
      <c r="D41" s="72" t="str">
        <f>'Реестр рисков'!D39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41" s="73" t="str">
        <f>VLOOKUP(D41,Настройки!$B$8:$C$192,2,FALSE)</f>
        <v>0202</v>
      </c>
      <c r="F41" s="74" t="str">
        <f>VLOOKUP(D41,Настройки!$B$8:$I$192,3,FALSE)</f>
        <v>Возможность травмирования</v>
      </c>
      <c r="G41" s="99" t="str">
        <f>VLOOKUP(D41,Настройки!$B$8:$I$192,4,FALSE)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41" s="71"/>
    </row>
    <row r="42" spans="1:19" ht="18" customHeight="1" x14ac:dyDescent="0.2">
      <c r="A42" s="68" t="e">
        <f t="shared" si="0"/>
        <v>#REF!</v>
      </c>
      <c r="B42" s="172"/>
      <c r="C42" s="174"/>
      <c r="D42" s="72" t="str">
        <f>'Реестр рисков'!D40</f>
        <v>опасность падения из-за потери равновесия, в том числе при спотыкании или подскальзывании</v>
      </c>
      <c r="E42" s="73" t="str">
        <f>VLOOKUP(D42,Настройки!$B$8:$C$192,2,FALSE)</f>
        <v>0102</v>
      </c>
      <c r="F42" s="74" t="str">
        <f>VLOOKUP(D42,Настройки!$B$8:$I$192,3,FALSE)</f>
        <v>Возможность травмирования, переломы</v>
      </c>
      <c r="G42" s="99" t="str">
        <f>VLOOKUP(D42,Настройки!$B$8:$I$192,4,FALSE)</f>
        <v>Проведение инструктажа по охране труда</v>
      </c>
      <c r="S42" s="71"/>
    </row>
    <row r="43" spans="1:19" ht="18" customHeight="1" x14ac:dyDescent="0.2">
      <c r="A43" s="68" t="e">
        <f t="shared" si="0"/>
        <v>#REF!</v>
      </c>
      <c r="B43" s="172"/>
      <c r="C43" s="174"/>
      <c r="D43" s="72" t="str">
        <f>'Реестр рисков'!D41</f>
        <v>опасность падения груза</v>
      </c>
      <c r="E43" s="73" t="str">
        <f>VLOOKUP(D43,Настройки!$B$8:$C$192,2,FALSE)</f>
        <v>0124</v>
      </c>
      <c r="F43" s="74" t="str">
        <f>VLOOKUP(D43,Настройки!$B$8:$I$192,3,FALSE)</f>
        <v>Возможность травмирования</v>
      </c>
      <c r="G43" s="99" t="str">
        <f>VLOOKUP(D43,Настройки!$B$8:$I$192,4,FALSE)</f>
        <v>Проведение инструктажа по охране труда</v>
      </c>
      <c r="S43" s="71"/>
    </row>
    <row r="44" spans="1:19" ht="18" customHeight="1" x14ac:dyDescent="0.2">
      <c r="A44" s="68" t="e">
        <f t="shared" si="0"/>
        <v>#REF!</v>
      </c>
      <c r="B44" s="172"/>
      <c r="C44" s="174"/>
      <c r="D44" s="72" t="str">
        <f>'Реестр рисков'!D42</f>
        <v>опасность, связанная с перемещением груза вручную</v>
      </c>
      <c r="E44" s="73">
        <f>VLOOKUP(D44,Настройки!$B$8:$C$192,2,FALSE)</f>
        <v>1001</v>
      </c>
      <c r="F44" s="74" t="str">
        <f>VLOOKUP(D44,Настройки!$B$8:$I$192,3,FALSE)</f>
        <v>Возникновение заболеваний опорно-двигательного аппарата</v>
      </c>
      <c r="G44" s="99" t="str">
        <f>VLOOKUP(D44,Настройки!$B$8:$I$192,4,FALSE)</f>
        <v xml:space="preserve">Проведение инструктажа по охране труда. </v>
      </c>
      <c r="S44" s="71"/>
    </row>
    <row r="45" spans="1:19" ht="18" customHeight="1" x14ac:dyDescent="0.2">
      <c r="A45" s="68" t="e">
        <f t="shared" si="0"/>
        <v>#REF!</v>
      </c>
      <c r="B45" s="172"/>
      <c r="C45" s="174"/>
      <c r="D45" s="72" t="str">
        <f>'Реестр рисков'!D43</f>
        <v>опасность, связанная с наклонами корпуса</v>
      </c>
      <c r="E45" s="73">
        <f>VLOOKUP(D45,Настройки!$B$8:$C$192,2,FALSE)</f>
        <v>1003</v>
      </c>
      <c r="F45" s="74" t="str">
        <f>VLOOKUP(D45,Настройки!$B$8:$I$192,3,FALSE)</f>
        <v>Возникновение заболеваний опорно-двигательного аппарата</v>
      </c>
      <c r="G45" s="99" t="str">
        <f>VLOOKUP(D45,Настройки!$B$8:$I$192,4,FALSE)</f>
        <v>Введение рационального режима труда и отдыха</v>
      </c>
      <c r="S45" s="71"/>
    </row>
    <row r="46" spans="1:19" ht="18" customHeight="1" x14ac:dyDescent="0.2">
      <c r="A46" s="68" t="e">
        <f t="shared" si="0"/>
        <v>#REF!</v>
      </c>
      <c r="B46" s="172"/>
      <c r="C46" s="174"/>
      <c r="D46" s="72" t="str">
        <f>'Реестр рисков'!D44</f>
        <v>опасность, связанная с рабочей позой</v>
      </c>
      <c r="E46" s="73">
        <f>VLOOKUP(D46,Настройки!$B$8:$C$192,2,FALSE)</f>
        <v>1004</v>
      </c>
      <c r="F46" s="74" t="str">
        <f>VLOOKUP(D46,Настройки!$B$8:$I$192,3,FALSE)</f>
        <v>Возникновение заболеваний опорно-двигательного аппарата</v>
      </c>
      <c r="G46" s="99" t="str">
        <f>VLOOKUP(D46,Настройки!$B$8:$I$192,4,FALSE)</f>
        <v>Соблюдение правил внутреннего распорядка. Проведение инструктажа по охране труда</v>
      </c>
      <c r="S46" s="71"/>
    </row>
    <row r="47" spans="1:19" ht="18" customHeight="1" x14ac:dyDescent="0.2">
      <c r="A47" s="68" t="e">
        <f t="shared" si="0"/>
        <v>#REF!</v>
      </c>
      <c r="B47" s="172"/>
      <c r="C47" s="174"/>
      <c r="D47" s="72" t="str">
        <f>'Реестр рисков'!D45</f>
        <v>опасность перенапряжения зрительного анализатора</v>
      </c>
      <c r="E47" s="73">
        <f>VLOOKUP(D47,Настройки!$B$8:$C$192,2,FALSE)</f>
        <v>1008</v>
      </c>
      <c r="F47" s="74" t="str">
        <f>VLOOKUP(D47,Настройки!$B$8:$I$192,3,FALSE)</f>
        <v>Повышенное утомление</v>
      </c>
      <c r="G47" s="99" t="str">
        <f>VLOOKUP(D47,Настройки!$B$8:$I$192,4,FALSE)</f>
        <v xml:space="preserve">Соблюдение регламентированных перерывов при работе с ПЭВМ. </v>
      </c>
      <c r="S47" s="71"/>
    </row>
    <row r="48" spans="1:19" ht="18" customHeight="1" x14ac:dyDescent="0.2">
      <c r="A48" s="68" t="e">
        <f t="shared" si="0"/>
        <v>#REF!</v>
      </c>
      <c r="B48" s="172"/>
      <c r="C48" s="174"/>
      <c r="D48" s="72" t="str">
        <f>'Реестр рисков'!D46</f>
        <v>опасность от электромагнитных излучений</v>
      </c>
      <c r="E48" s="73">
        <f>VLOOKUP(D48,Настройки!$B$8:$C$192,2,FALSE)</f>
        <v>1406</v>
      </c>
      <c r="F48" s="74" t="str">
        <f>VLOOKUP(D48,Настройки!$B$8:$I$192,3,FALSE)</f>
        <v>Переутомления, стресс</v>
      </c>
      <c r="G48" s="99" t="str">
        <f>VLOOKUP(D48,Настройки!$B$8:$I$192,4,FALSE)</f>
        <v>Помещения, где размещаются рабочие места с ПЭВМ, оборудованы защитным заземлением (занулением)</v>
      </c>
      <c r="S48" s="71"/>
    </row>
    <row r="49" spans="1:19" ht="18" customHeight="1" x14ac:dyDescent="0.2">
      <c r="A49" s="68" t="e">
        <f t="shared" si="0"/>
        <v>#REF!</v>
      </c>
      <c r="B49" s="172"/>
      <c r="C49" s="174"/>
      <c r="D49" s="72" t="str">
        <f>'Реестр рисков'!D47</f>
        <v>опасность повреждения органов дыхания частицами пыли</v>
      </c>
      <c r="E49" s="73" t="str">
        <f>VLOOKUP(D49,Настройки!$B$8:$C$192,2,FALSE)</f>
        <v>0802</v>
      </c>
      <c r="F49" s="74" t="str">
        <f>VLOOKUP(D49,Настройки!$B$8:$I$192,3,FALSE)</f>
        <v>Аллергия, профессиональные заболевания</v>
      </c>
      <c r="G49" s="99" t="str">
        <f>VLOOKUP(D49,Настройки!$B$8:$I$192,4,FALSE)</f>
        <v xml:space="preserve">Проведения инструктажа по охране труда, уборка помещений </v>
      </c>
      <c r="S49" s="71"/>
    </row>
    <row r="50" spans="1:19" ht="18" customHeight="1" x14ac:dyDescent="0.2">
      <c r="A50" s="68" t="e">
        <f t="shared" si="0"/>
        <v>#REF!</v>
      </c>
      <c r="B50" s="172"/>
      <c r="C50" s="174"/>
      <c r="D50" s="72" t="str">
        <f>'Реестр рисков'!D48</f>
        <v>опасность от вдыхания дыма, паров вредных газов и пыли при пожаре</v>
      </c>
      <c r="E50" s="73">
        <f>VLOOKUP(D50,Настройки!$B$8:$C$192,2,FALSE)</f>
        <v>2201</v>
      </c>
      <c r="F50" s="74" t="str">
        <f>VLOOKUP(D50,Настройки!$B$8:$I$192,3,FALSE)</f>
        <v>Отравление продуктами горения в результате возникновения пожара, смерть</v>
      </c>
      <c r="G50" s="99" t="str">
        <f>VLOOKUP(D50,Настройки!$B$8:$I$192,4,FALSE)</f>
        <v xml:space="preserve">Наличие систем оповещения, автоматического пожаротушения, первичных средств пожаротушения </v>
      </c>
      <c r="S50" s="71"/>
    </row>
    <row r="51" spans="1:19" ht="18" customHeight="1" x14ac:dyDescent="0.2">
      <c r="A51" s="68" t="e">
        <f t="shared" si="0"/>
        <v>#REF!</v>
      </c>
      <c r="B51" s="169"/>
      <c r="C51" s="175"/>
      <c r="D51" s="72" t="str">
        <f>'Реестр рисков'!D49</f>
        <v>опасность воздействия открытого пламени</v>
      </c>
      <c r="E51" s="73">
        <f>VLOOKUP(D51,Настройки!$B$8:$C$192,2,FALSE)</f>
        <v>2203</v>
      </c>
      <c r="F51" s="74" t="str">
        <f>VLOOKUP(D51,Настройки!$B$8:$I$192,3,FALSE)</f>
        <v>Ожог, получение увечий</v>
      </c>
      <c r="G51" s="99" t="str">
        <f>VLOOKUP(D51,Настройки!$B$8:$I$192,4,FALSE)</f>
        <v xml:space="preserve">Наличие систем оповещения, автоматического пожаротушения, первичных средств пожаротушения </v>
      </c>
      <c r="S51" s="71"/>
    </row>
    <row r="52" spans="1:19" s="70" customFormat="1" ht="14.1" customHeight="1" x14ac:dyDescent="0.2">
      <c r="B52" s="183" t="str">
        <f>'Реестр рисков'!B50:N50</f>
        <v>Библиотечно-информационная деятельность/Отдел Центральная городская библиотека</v>
      </c>
      <c r="C52" s="184"/>
      <c r="D52" s="184"/>
      <c r="E52" s="184"/>
      <c r="F52" s="185"/>
      <c r="G52" s="98"/>
      <c r="S52" s="71"/>
    </row>
    <row r="53" spans="1:19" ht="18" customHeight="1" x14ac:dyDescent="0.2">
      <c r="A53" s="68" t="e">
        <f>A51+1</f>
        <v>#REF!</v>
      </c>
      <c r="B53" s="168" t="str">
        <f>'Реестр рисков'!B51</f>
        <v>Заведующий отделом</v>
      </c>
      <c r="C53" s="173" t="str">
        <f>'Реестр рисков'!C51</f>
        <v>ПЭВМ, документы, книги</v>
      </c>
      <c r="D53" s="72" t="str">
        <f>'Реестр рисков'!D51</f>
        <v>опасность психических нагрузок, стрессов</v>
      </c>
      <c r="E53" s="73">
        <f>VLOOKUP(D53,Настройки!$B$8:$C$192,2,FALSE)</f>
        <v>1007</v>
      </c>
      <c r="F53" s="74" t="str">
        <f>VLOOKUP(D53,Настройки!$B$8:$I$192,3,FALSE)</f>
        <v>Значительные эмоциональные перегрузки, переутомление</v>
      </c>
      <c r="G53" s="99" t="str">
        <f>VLOOKUP(D53,Настройки!$B$8:$I$192,4,FALSE)</f>
        <v>Соблюдение регламентированных перерывов.</v>
      </c>
      <c r="S53" s="71"/>
    </row>
    <row r="54" spans="1:19" ht="18" customHeight="1" x14ac:dyDescent="0.2">
      <c r="A54" s="68" t="e">
        <f t="shared" si="0"/>
        <v>#REF!</v>
      </c>
      <c r="B54" s="172"/>
      <c r="C54" s="174"/>
      <c r="D54" s="72" t="str">
        <f>'Реестр рисков'!D52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54" s="73" t="str">
        <f>VLOOKUP(D54,Настройки!$B$8:$C$192,2,FALSE)</f>
        <v>0202</v>
      </c>
      <c r="F54" s="74" t="str">
        <f>VLOOKUP(D54,Настройки!$B$8:$I$192,3,FALSE)</f>
        <v>Возможность травмирования</v>
      </c>
      <c r="G54" s="99" t="str">
        <f>VLOOKUP(D54,Настройки!$B$8:$I$192,4,FALSE)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54" s="71"/>
    </row>
    <row r="55" spans="1:19" ht="18" customHeight="1" x14ac:dyDescent="0.2">
      <c r="A55" s="68" t="e">
        <f t="shared" si="0"/>
        <v>#REF!</v>
      </c>
      <c r="B55" s="172"/>
      <c r="C55" s="174"/>
      <c r="D55" s="72" t="str">
        <f>'Реестр рисков'!D53</f>
        <v>опасность падения из-за потери равновесия, в том числе при спотыкании или подскальзывании</v>
      </c>
      <c r="E55" s="73" t="str">
        <f>VLOOKUP(D55,Настройки!$B$8:$C$192,2,FALSE)</f>
        <v>0102</v>
      </c>
      <c r="F55" s="74" t="str">
        <f>VLOOKUP(D55,Настройки!$B$8:$I$192,3,FALSE)</f>
        <v>Возможность травмирования, переломы</v>
      </c>
      <c r="G55" s="99" t="str">
        <f>VLOOKUP(D55,Настройки!$B$8:$I$192,4,FALSE)</f>
        <v>Проведение инструктажа по охране труда</v>
      </c>
      <c r="S55" s="71"/>
    </row>
    <row r="56" spans="1:19" ht="18" customHeight="1" x14ac:dyDescent="0.2">
      <c r="A56" s="68" t="e">
        <f t="shared" ref="A56:A112" si="1">A55+1</f>
        <v>#REF!</v>
      </c>
      <c r="B56" s="172"/>
      <c r="C56" s="174"/>
      <c r="D56" s="72" t="str">
        <f>'Реестр рисков'!D54</f>
        <v>опасность падения груза</v>
      </c>
      <c r="E56" s="73" t="str">
        <f>VLOOKUP(D56,Настройки!$B$8:$C$192,2,FALSE)</f>
        <v>0124</v>
      </c>
      <c r="F56" s="74" t="str">
        <f>VLOOKUP(D56,Настройки!$B$8:$I$192,3,FALSE)</f>
        <v>Возможность травмирования</v>
      </c>
      <c r="G56" s="99" t="str">
        <f>VLOOKUP(D56,Настройки!$B$8:$I$192,4,FALSE)</f>
        <v>Проведение инструктажа по охране труда</v>
      </c>
      <c r="S56" s="71"/>
    </row>
    <row r="57" spans="1:19" ht="18" customHeight="1" x14ac:dyDescent="0.2">
      <c r="A57" s="68" t="e">
        <f t="shared" si="1"/>
        <v>#REF!</v>
      </c>
      <c r="B57" s="172"/>
      <c r="C57" s="174"/>
      <c r="D57" s="72" t="str">
        <f>'Реестр рисков'!D55</f>
        <v>опасность, связанная с перемещением груза вручную</v>
      </c>
      <c r="E57" s="73">
        <f>VLOOKUP(D57,Настройки!$B$8:$C$192,2,FALSE)</f>
        <v>1001</v>
      </c>
      <c r="F57" s="74" t="str">
        <f>VLOOKUP(D57,Настройки!$B$8:$I$192,3,FALSE)</f>
        <v>Возникновение заболеваний опорно-двигательного аппарата</v>
      </c>
      <c r="G57" s="99" t="str">
        <f>VLOOKUP(D57,Настройки!$B$8:$I$192,4,FALSE)</f>
        <v xml:space="preserve">Проведение инструктажа по охране труда. </v>
      </c>
      <c r="S57" s="71"/>
    </row>
    <row r="58" spans="1:19" ht="18" customHeight="1" x14ac:dyDescent="0.2">
      <c r="A58" s="68" t="e">
        <f t="shared" si="1"/>
        <v>#REF!</v>
      </c>
      <c r="B58" s="172"/>
      <c r="C58" s="174"/>
      <c r="D58" s="72" t="str">
        <f>'Реестр рисков'!D56</f>
        <v>опасность, связанная с наклонами корпуса</v>
      </c>
      <c r="E58" s="73">
        <f>VLOOKUP(D58,Настройки!$B$8:$C$192,2,FALSE)</f>
        <v>1003</v>
      </c>
      <c r="F58" s="74" t="str">
        <f>VLOOKUP(D58,Настройки!$B$8:$I$192,3,FALSE)</f>
        <v>Возникновение заболеваний опорно-двигательного аппарата</v>
      </c>
      <c r="G58" s="99" t="str">
        <f>VLOOKUP(D58,Настройки!$B$8:$I$192,4,FALSE)</f>
        <v>Введение рационального режима труда и отдыха</v>
      </c>
      <c r="S58" s="71"/>
    </row>
    <row r="59" spans="1:19" ht="18" customHeight="1" x14ac:dyDescent="0.2">
      <c r="A59" s="68" t="e">
        <f t="shared" si="1"/>
        <v>#REF!</v>
      </c>
      <c r="B59" s="172"/>
      <c r="C59" s="174"/>
      <c r="D59" s="72" t="str">
        <f>'Реестр рисков'!D57</f>
        <v>опасность, связанная с рабочей позой</v>
      </c>
      <c r="E59" s="73">
        <f>VLOOKUP(D59,Настройки!$B$8:$C$192,2,FALSE)</f>
        <v>1004</v>
      </c>
      <c r="F59" s="74" t="str">
        <f>VLOOKUP(D59,Настройки!$B$8:$I$192,3,FALSE)</f>
        <v>Возникновение заболеваний опорно-двигательного аппарата</v>
      </c>
      <c r="G59" s="99" t="str">
        <f>VLOOKUP(D59,Настройки!$B$8:$I$192,4,FALSE)</f>
        <v>Соблюдение правил внутреннего распорядка. Проведение инструктажа по охране труда</v>
      </c>
      <c r="S59" s="71"/>
    </row>
    <row r="60" spans="1:19" ht="18" customHeight="1" x14ac:dyDescent="0.2">
      <c r="A60" s="68" t="e">
        <f t="shared" si="1"/>
        <v>#REF!</v>
      </c>
      <c r="B60" s="172"/>
      <c r="C60" s="174"/>
      <c r="D60" s="72" t="str">
        <f>'Реестр рисков'!D58</f>
        <v>опасность перенапряжения зрительного анализатора</v>
      </c>
      <c r="E60" s="73">
        <f>VLOOKUP(D60,Настройки!$B$8:$C$192,2,FALSE)</f>
        <v>1008</v>
      </c>
      <c r="F60" s="74" t="str">
        <f>VLOOKUP(D60,Настройки!$B$8:$I$192,3,FALSE)</f>
        <v>Повышенное утомление</v>
      </c>
      <c r="G60" s="99" t="str">
        <f>VLOOKUP(D60,Настройки!$B$8:$I$192,4,FALSE)</f>
        <v xml:space="preserve">Соблюдение регламентированных перерывов при работе с ПЭВМ. </v>
      </c>
      <c r="S60" s="71"/>
    </row>
    <row r="61" spans="1:19" ht="18" customHeight="1" x14ac:dyDescent="0.2">
      <c r="A61" s="68" t="e">
        <f t="shared" si="1"/>
        <v>#REF!</v>
      </c>
      <c r="B61" s="172"/>
      <c r="C61" s="174"/>
      <c r="D61" s="72" t="str">
        <f>'Реестр рисков'!D59</f>
        <v>опасность от электромагнитных излучений</v>
      </c>
      <c r="E61" s="73">
        <f>VLOOKUP(D61,Настройки!$B$8:$C$192,2,FALSE)</f>
        <v>1406</v>
      </c>
      <c r="F61" s="74" t="str">
        <f>VLOOKUP(D61,Настройки!$B$8:$I$192,3,FALSE)</f>
        <v>Переутомления, стресс</v>
      </c>
      <c r="G61" s="99" t="str">
        <f>VLOOKUP(D61,Настройки!$B$8:$I$192,4,FALSE)</f>
        <v>Помещения, где размещаются рабочие места с ПЭВМ, оборудованы защитным заземлением (занулением)</v>
      </c>
      <c r="S61" s="71"/>
    </row>
    <row r="62" spans="1:19" ht="18" customHeight="1" x14ac:dyDescent="0.2">
      <c r="A62" s="68" t="e">
        <f t="shared" si="1"/>
        <v>#REF!</v>
      </c>
      <c r="B62" s="172"/>
      <c r="C62" s="174"/>
      <c r="D62" s="72" t="str">
        <f>'Реестр рисков'!D60</f>
        <v>опасность повреждения органов дыхания частицами пыли</v>
      </c>
      <c r="E62" s="73" t="str">
        <f>VLOOKUP(D62,Настройки!$B$8:$C$192,2,FALSE)</f>
        <v>0802</v>
      </c>
      <c r="F62" s="74" t="str">
        <f>VLOOKUP(D62,Настройки!$B$8:$I$192,3,FALSE)</f>
        <v>Аллергия, профессиональные заболевания</v>
      </c>
      <c r="G62" s="99" t="str">
        <f>VLOOKUP(D62,Настройки!$B$8:$I$192,4,FALSE)</f>
        <v xml:space="preserve">Проведения инструктажа по охране труда, уборка помещений </v>
      </c>
      <c r="S62" s="71"/>
    </row>
    <row r="63" spans="1:19" ht="18" customHeight="1" x14ac:dyDescent="0.2">
      <c r="A63" s="68" t="e">
        <f t="shared" si="1"/>
        <v>#REF!</v>
      </c>
      <c r="B63" s="172"/>
      <c r="C63" s="174"/>
      <c r="D63" s="72" t="str">
        <f>'Реестр рисков'!D61</f>
        <v>опасность от вдыхания дыма, паров вредных газов и пыли при пожаре</v>
      </c>
      <c r="E63" s="73">
        <f>VLOOKUP(D63,Настройки!$B$8:$C$192,2,FALSE)</f>
        <v>2201</v>
      </c>
      <c r="F63" s="74" t="str">
        <f>VLOOKUP(D63,Настройки!$B$8:$I$192,3,FALSE)</f>
        <v>Отравление продуктами горения в результате возникновения пожара, смерть</v>
      </c>
      <c r="G63" s="99" t="str">
        <f>VLOOKUP(D63,Настройки!$B$8:$I$192,4,FALSE)</f>
        <v xml:space="preserve">Наличие систем оповещения, автоматического пожаротушения, первичных средств пожаротушения </v>
      </c>
      <c r="S63" s="71"/>
    </row>
    <row r="64" spans="1:19" ht="18" customHeight="1" x14ac:dyDescent="0.2">
      <c r="A64" s="68" t="e">
        <f t="shared" si="1"/>
        <v>#REF!</v>
      </c>
      <c r="B64" s="169"/>
      <c r="C64" s="175"/>
      <c r="D64" s="72" t="str">
        <f>'Реестр рисков'!D62</f>
        <v>опасность воздействия открытого пламени</v>
      </c>
      <c r="E64" s="73">
        <f>VLOOKUP(D64,Настройки!$B$8:$C$192,2,FALSE)</f>
        <v>2203</v>
      </c>
      <c r="F64" s="74" t="str">
        <f>VLOOKUP(D64,Настройки!$B$8:$I$192,3,FALSE)</f>
        <v>Ожог, получение увечий</v>
      </c>
      <c r="G64" s="99" t="str">
        <f>VLOOKUP(D64,Настройки!$B$8:$I$192,4,FALSE)</f>
        <v xml:space="preserve">Наличие систем оповещения, автоматического пожаротушения, первичных средств пожаротушения </v>
      </c>
      <c r="S64" s="71"/>
    </row>
    <row r="65" spans="1:19" ht="18" customHeight="1" x14ac:dyDescent="0.2">
      <c r="A65" s="68" t="e">
        <f t="shared" si="1"/>
        <v>#REF!</v>
      </c>
      <c r="B65" s="168" t="str">
        <f>'Реестр рисков'!B63</f>
        <v>Главный библиотекарь, библиотекарь, главный библиограф</v>
      </c>
      <c r="C65" s="173" t="str">
        <f>'Реестр рисков'!C63</f>
        <v>ПЭВМ, документы, книги</v>
      </c>
      <c r="D65" s="72" t="str">
        <f>'Реестр рисков'!D63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65" s="73" t="str">
        <f>VLOOKUP(D65,Настройки!$B$8:$C$192,2,FALSE)</f>
        <v>0202</v>
      </c>
      <c r="F65" s="74" t="str">
        <f>VLOOKUP(D65,Настройки!$B$8:$I$192,3,FALSE)</f>
        <v>Возможность травмирования</v>
      </c>
      <c r="G65" s="99" t="str">
        <f>VLOOKUP(D65,Настройки!$B$8:$I$192,4,FALSE)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65" s="71"/>
    </row>
    <row r="66" spans="1:19" ht="18" customHeight="1" x14ac:dyDescent="0.2">
      <c r="A66" s="68" t="e">
        <f t="shared" si="1"/>
        <v>#REF!</v>
      </c>
      <c r="B66" s="172"/>
      <c r="C66" s="174"/>
      <c r="D66" s="72" t="str">
        <f>'Реестр рисков'!D64</f>
        <v>опасность падения из-за потери равновесия, в том числе при спотыкании или подскальзывании</v>
      </c>
      <c r="E66" s="73" t="str">
        <f>VLOOKUP(D66,Настройки!$B$8:$C$192,2,FALSE)</f>
        <v>0102</v>
      </c>
      <c r="F66" s="74" t="str">
        <f>VLOOKUP(D66,Настройки!$B$8:$I$192,3,FALSE)</f>
        <v>Возможность травмирования, переломы</v>
      </c>
      <c r="G66" s="99" t="str">
        <f>VLOOKUP(D66,Настройки!$B$8:$I$192,4,FALSE)</f>
        <v>Проведение инструктажа по охране труда</v>
      </c>
      <c r="S66" s="71"/>
    </row>
    <row r="67" spans="1:19" ht="18" customHeight="1" x14ac:dyDescent="0.2">
      <c r="A67" s="68" t="e">
        <f t="shared" si="1"/>
        <v>#REF!</v>
      </c>
      <c r="B67" s="172"/>
      <c r="C67" s="174"/>
      <c r="D67" s="72" t="str">
        <f>'Реестр рисков'!D65</f>
        <v>опасность падения груза</v>
      </c>
      <c r="E67" s="73" t="str">
        <f>VLOOKUP(D67,Настройки!$B$8:$C$192,2,FALSE)</f>
        <v>0124</v>
      </c>
      <c r="F67" s="74" t="str">
        <f>VLOOKUP(D67,Настройки!$B$8:$I$192,3,FALSE)</f>
        <v>Возможность травмирования</v>
      </c>
      <c r="G67" s="99" t="str">
        <f>VLOOKUP(D67,Настройки!$B$8:$I$192,4,FALSE)</f>
        <v>Проведение инструктажа по охране труда</v>
      </c>
      <c r="S67" s="71"/>
    </row>
    <row r="68" spans="1:19" ht="18" customHeight="1" x14ac:dyDescent="0.2">
      <c r="A68" s="68" t="e">
        <f t="shared" si="1"/>
        <v>#REF!</v>
      </c>
      <c r="B68" s="172"/>
      <c r="C68" s="174"/>
      <c r="D68" s="72" t="str">
        <f>'Реестр рисков'!D66</f>
        <v>опасность, связанная с перемещением груза вручную</v>
      </c>
      <c r="E68" s="73">
        <f>VLOOKUP(D68,Настройки!$B$8:$C$192,2,FALSE)</f>
        <v>1001</v>
      </c>
      <c r="F68" s="74" t="str">
        <f>VLOOKUP(D68,Настройки!$B$8:$I$192,3,FALSE)</f>
        <v>Возникновение заболеваний опорно-двигательного аппарата</v>
      </c>
      <c r="G68" s="99" t="str">
        <f>VLOOKUP(D68,Настройки!$B$8:$I$192,4,FALSE)</f>
        <v xml:space="preserve">Проведение инструктажа по охране труда. </v>
      </c>
      <c r="S68" s="71"/>
    </row>
    <row r="69" spans="1:19" ht="18" customHeight="1" x14ac:dyDescent="0.2">
      <c r="A69" s="68" t="e">
        <f t="shared" si="1"/>
        <v>#REF!</v>
      </c>
      <c r="B69" s="172"/>
      <c r="C69" s="174"/>
      <c r="D69" s="72" t="str">
        <f>'Реестр рисков'!D67</f>
        <v>опасность, связанная с наклонами корпуса</v>
      </c>
      <c r="E69" s="73">
        <f>VLOOKUP(D69,Настройки!$B$8:$C$192,2,FALSE)</f>
        <v>1003</v>
      </c>
      <c r="F69" s="74" t="str">
        <f>VLOOKUP(D69,Настройки!$B$8:$I$192,3,FALSE)</f>
        <v>Возникновение заболеваний опорно-двигательного аппарата</v>
      </c>
      <c r="G69" s="99" t="str">
        <f>VLOOKUP(D69,Настройки!$B$8:$I$192,4,FALSE)</f>
        <v>Введение рационального режима труда и отдыха</v>
      </c>
      <c r="S69" s="71"/>
    </row>
    <row r="70" spans="1:19" ht="15.6" customHeight="1" x14ac:dyDescent="0.2">
      <c r="A70" s="68" t="e">
        <f t="shared" si="1"/>
        <v>#REF!</v>
      </c>
      <c r="B70" s="172"/>
      <c r="C70" s="174"/>
      <c r="D70" s="72" t="str">
        <f>'Реестр рисков'!D68</f>
        <v>опасность, связанная с рабочей позой</v>
      </c>
      <c r="E70" s="73">
        <f>VLOOKUP(D70,Настройки!$B$8:$C$192,2,FALSE)</f>
        <v>1004</v>
      </c>
      <c r="F70" s="74" t="str">
        <f>VLOOKUP(D70,Настройки!$B$8:$I$192,3,FALSE)</f>
        <v>Возникновение заболеваний опорно-двигательного аппарата</v>
      </c>
      <c r="G70" s="100" t="str">
        <f>VLOOKUP(D70,Настройки!$B$8:$I$192,4,FALSE)</f>
        <v>Соблюдение правил внутреннего распорядка. Проведение инструктажа по охране труда</v>
      </c>
      <c r="S70" s="71"/>
    </row>
    <row r="71" spans="1:19" ht="15.6" customHeight="1" x14ac:dyDescent="0.2">
      <c r="A71" s="68" t="e">
        <f t="shared" si="1"/>
        <v>#REF!</v>
      </c>
      <c r="B71" s="172"/>
      <c r="C71" s="174"/>
      <c r="D71" s="72" t="str">
        <f>'Реестр рисков'!D69</f>
        <v>опасность перенапряжения зрительного анализатора</v>
      </c>
      <c r="E71" s="73">
        <f>VLOOKUP(D71,Настройки!$B$8:$C$192,2,FALSE)</f>
        <v>1008</v>
      </c>
      <c r="F71" s="74" t="str">
        <f>VLOOKUP(D71,Настройки!$B$8:$I$192,3,FALSE)</f>
        <v>Повышенное утомление</v>
      </c>
      <c r="G71" s="100" t="str">
        <f>VLOOKUP(D71,Настройки!$B$8:$I$192,4,FALSE)</f>
        <v xml:space="preserve">Соблюдение регламентированных перерывов при работе с ПЭВМ. </v>
      </c>
      <c r="S71" s="71"/>
    </row>
    <row r="72" spans="1:19" ht="15.6" customHeight="1" x14ac:dyDescent="0.2">
      <c r="A72" s="68" t="e">
        <f t="shared" si="1"/>
        <v>#REF!</v>
      </c>
      <c r="B72" s="172"/>
      <c r="C72" s="174"/>
      <c r="D72" s="72" t="str">
        <f>'Реестр рисков'!D70</f>
        <v>опасность от электромагнитных излучений</v>
      </c>
      <c r="E72" s="73">
        <f>VLOOKUP(D72,Настройки!$B$8:$C$192,2,FALSE)</f>
        <v>1406</v>
      </c>
      <c r="F72" s="74" t="str">
        <f>VLOOKUP(D72,Настройки!$B$8:$I$192,3,FALSE)</f>
        <v>Переутомления, стресс</v>
      </c>
      <c r="G72" s="100" t="str">
        <f>VLOOKUP(D72,Настройки!$B$8:$I$192,4,FALSE)</f>
        <v>Помещения, где размещаются рабочие места с ПЭВМ, оборудованы защитным заземлением (занулением)</v>
      </c>
      <c r="S72" s="71"/>
    </row>
    <row r="73" spans="1:19" ht="15.6" customHeight="1" x14ac:dyDescent="0.2">
      <c r="A73" s="68" t="e">
        <f t="shared" si="1"/>
        <v>#REF!</v>
      </c>
      <c r="B73" s="172"/>
      <c r="C73" s="174"/>
      <c r="D73" s="72" t="str">
        <f>'Реестр рисков'!D71</f>
        <v>опасность повреждения органов дыхания частицами пыли</v>
      </c>
      <c r="E73" s="73" t="str">
        <f>VLOOKUP(D73,Настройки!$B$8:$C$192,2,FALSE)</f>
        <v>0802</v>
      </c>
      <c r="F73" s="74" t="str">
        <f>VLOOKUP(D73,Настройки!$B$8:$I$192,3,FALSE)</f>
        <v>Аллергия, профессиональные заболевания</v>
      </c>
      <c r="G73" s="100" t="str">
        <f>VLOOKUP(D73,Настройки!$B$8:$I$192,4,FALSE)</f>
        <v xml:space="preserve">Проведения инструктажа по охране труда, уборка помещений </v>
      </c>
      <c r="S73" s="71"/>
    </row>
    <row r="74" spans="1:19" ht="15.6" customHeight="1" x14ac:dyDescent="0.2">
      <c r="A74" s="68" t="e">
        <f t="shared" si="1"/>
        <v>#REF!</v>
      </c>
      <c r="B74" s="172"/>
      <c r="C74" s="174"/>
      <c r="D74" s="72" t="str">
        <f>'Реестр рисков'!D72</f>
        <v>опасность от вдыхания дыма, паров вредных газов и пыли при пожаре</v>
      </c>
      <c r="E74" s="73">
        <f>VLOOKUP(D74,Настройки!$B$8:$C$192,2,FALSE)</f>
        <v>2201</v>
      </c>
      <c r="F74" s="74" t="str">
        <f>VLOOKUP(D74,Настройки!$B$8:$I$192,3,FALSE)</f>
        <v>Отравление продуктами горения в результате возникновения пожара, смерть</v>
      </c>
      <c r="G74" s="100" t="str">
        <f>VLOOKUP(D74,Настройки!$B$8:$I$192,4,FALSE)</f>
        <v xml:space="preserve">Наличие систем оповещения, автоматического пожаротушения, первичных средств пожаротушения </v>
      </c>
      <c r="S74" s="71"/>
    </row>
    <row r="75" spans="1:19" ht="15.6" customHeight="1" x14ac:dyDescent="0.2">
      <c r="A75" s="68" t="e">
        <f t="shared" si="1"/>
        <v>#REF!</v>
      </c>
      <c r="B75" s="169"/>
      <c r="C75" s="175"/>
      <c r="D75" s="72" t="str">
        <f>'Реестр рисков'!D73</f>
        <v>опасность воздействия открытого пламени</v>
      </c>
      <c r="E75" s="73">
        <f>VLOOKUP(D75,Настройки!$B$8:$C$192,2,FALSE)</f>
        <v>2203</v>
      </c>
      <c r="F75" s="74" t="str">
        <f>VLOOKUP(D75,Настройки!$B$8:$I$192,3,FALSE)</f>
        <v>Ожог, получение увечий</v>
      </c>
      <c r="G75" s="100" t="str">
        <f>VLOOKUP(D75,Настройки!$B$8:$I$192,4,FALSE)</f>
        <v xml:space="preserve">Наличие систем оповещения, автоматического пожаротушения, первичных средств пожаротушения </v>
      </c>
      <c r="S75" s="71"/>
    </row>
    <row r="76" spans="1:19" s="70" customFormat="1" ht="14.1" customHeight="1" x14ac:dyDescent="0.2">
      <c r="B76" s="183" t="str">
        <f>'Реестр рисков'!B74:N74</f>
        <v>Библиотечно-информационная деятельность/Отдел Центральная детская библиотека</v>
      </c>
      <c r="C76" s="184"/>
      <c r="D76" s="184"/>
      <c r="E76" s="184"/>
      <c r="F76" s="185"/>
      <c r="G76" s="98"/>
      <c r="S76" s="71"/>
    </row>
    <row r="77" spans="1:19" ht="15.6" customHeight="1" x14ac:dyDescent="0.2">
      <c r="A77" s="68" t="e">
        <f>A75+1</f>
        <v>#REF!</v>
      </c>
      <c r="B77" s="168" t="str">
        <f>'Реестр рисков'!B75</f>
        <v>Заведующий отделом</v>
      </c>
      <c r="C77" s="173" t="str">
        <f>'Реестр рисков'!C75</f>
        <v>ПЭВМ, документы, книги</v>
      </c>
      <c r="D77" s="72" t="str">
        <f>'Реестр рисков'!D75</f>
        <v>опасность психических нагрузок, стрессов</v>
      </c>
      <c r="E77" s="73">
        <f>VLOOKUP(D77,Настройки!$B$8:$C$192,2,FALSE)</f>
        <v>1007</v>
      </c>
      <c r="F77" s="74" t="str">
        <f>VLOOKUP(D77,Настройки!$B$8:$I$192,3,FALSE)</f>
        <v>Значительные эмоциональные перегрузки, переутомление</v>
      </c>
      <c r="G77" s="100" t="str">
        <f>VLOOKUP(D77,Настройки!$B$8:$I$192,4,FALSE)</f>
        <v>Соблюдение регламентированных перерывов.</v>
      </c>
      <c r="S77" s="71"/>
    </row>
    <row r="78" spans="1:19" ht="15.6" customHeight="1" x14ac:dyDescent="0.2">
      <c r="A78" s="68" t="e">
        <f t="shared" si="1"/>
        <v>#REF!</v>
      </c>
      <c r="B78" s="172"/>
      <c r="C78" s="174"/>
      <c r="D78" s="72" t="str">
        <f>'Реестр рисков'!D76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78" s="73" t="str">
        <f>VLOOKUP(D78,Настройки!$B$8:$C$192,2,FALSE)</f>
        <v>0202</v>
      </c>
      <c r="F78" s="74" t="str">
        <f>VLOOKUP(D78,Настройки!$B$8:$I$192,3,FALSE)</f>
        <v>Возможность травмирования</v>
      </c>
      <c r="G78" s="100" t="str">
        <f>VLOOKUP(D78,Настройки!$B$8:$I$192,4,FALSE)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78" s="71"/>
    </row>
    <row r="79" spans="1:19" ht="15.6" customHeight="1" x14ac:dyDescent="0.2">
      <c r="A79" s="68" t="e">
        <f t="shared" si="1"/>
        <v>#REF!</v>
      </c>
      <c r="B79" s="172"/>
      <c r="C79" s="174"/>
      <c r="D79" s="72" t="str">
        <f>'Реестр рисков'!D77</f>
        <v>опасность падения из-за потери равновесия, в том числе при спотыкании или подскальзывании</v>
      </c>
      <c r="E79" s="73" t="str">
        <f>VLOOKUP(D79,Настройки!$B$8:$C$192,2,FALSE)</f>
        <v>0102</v>
      </c>
      <c r="F79" s="74" t="str">
        <f>VLOOKUP(D79,Настройки!$B$8:$I$192,3,FALSE)</f>
        <v>Возможность травмирования, переломы</v>
      </c>
      <c r="G79" s="100" t="str">
        <f>VLOOKUP(D79,Настройки!$B$8:$I$192,4,FALSE)</f>
        <v>Проведение инструктажа по охране труда</v>
      </c>
      <c r="S79" s="71"/>
    </row>
    <row r="80" spans="1:19" ht="15.6" customHeight="1" x14ac:dyDescent="0.2">
      <c r="A80" s="68" t="e">
        <f t="shared" si="1"/>
        <v>#REF!</v>
      </c>
      <c r="B80" s="172"/>
      <c r="C80" s="174"/>
      <c r="D80" s="72" t="str">
        <f>'Реестр рисков'!D78</f>
        <v>опасность падения груза</v>
      </c>
      <c r="E80" s="73" t="str">
        <f>VLOOKUP(D80,Настройки!$B$8:$C$192,2,FALSE)</f>
        <v>0124</v>
      </c>
      <c r="F80" s="74" t="str">
        <f>VLOOKUP(D80,Настройки!$B$8:$I$192,3,FALSE)</f>
        <v>Возможность травмирования</v>
      </c>
      <c r="G80" s="100" t="str">
        <f>VLOOKUP(D80,Настройки!$B$8:$I$192,4,FALSE)</f>
        <v>Проведение инструктажа по охране труда</v>
      </c>
      <c r="S80" s="71"/>
    </row>
    <row r="81" spans="1:19" ht="15.6" customHeight="1" x14ac:dyDescent="0.2">
      <c r="A81" s="68" t="e">
        <f t="shared" si="1"/>
        <v>#REF!</v>
      </c>
      <c r="B81" s="172"/>
      <c r="C81" s="174"/>
      <c r="D81" s="72" t="str">
        <f>'Реестр рисков'!D79</f>
        <v>опасность, связанная с перемещением груза вручную</v>
      </c>
      <c r="E81" s="73">
        <f>VLOOKUP(D81,Настройки!$B$8:$C$192,2,FALSE)</f>
        <v>1001</v>
      </c>
      <c r="F81" s="74" t="str">
        <f>VLOOKUP(D81,Настройки!$B$8:$I$192,3,FALSE)</f>
        <v>Возникновение заболеваний опорно-двигательного аппарата</v>
      </c>
      <c r="G81" s="100" t="str">
        <f>VLOOKUP(D81,Настройки!$B$8:$I$192,4,FALSE)</f>
        <v xml:space="preserve">Проведение инструктажа по охране труда. </v>
      </c>
      <c r="S81" s="71"/>
    </row>
    <row r="82" spans="1:19" ht="15.6" customHeight="1" x14ac:dyDescent="0.2">
      <c r="A82" s="68" t="e">
        <f t="shared" si="1"/>
        <v>#REF!</v>
      </c>
      <c r="B82" s="172"/>
      <c r="C82" s="174"/>
      <c r="D82" s="72" t="str">
        <f>'Реестр рисков'!D80</f>
        <v>опасность, связанная с наклонами корпуса</v>
      </c>
      <c r="E82" s="73">
        <f>VLOOKUP(D82,Настройки!$B$8:$C$192,2,FALSE)</f>
        <v>1003</v>
      </c>
      <c r="F82" s="74" t="str">
        <f>VLOOKUP(D82,Настройки!$B$8:$I$192,3,FALSE)</f>
        <v>Возникновение заболеваний опорно-двигательного аппарата</v>
      </c>
      <c r="G82" s="100" t="str">
        <f>VLOOKUP(D82,Настройки!$B$8:$I$192,4,FALSE)</f>
        <v>Введение рационального режима труда и отдыха</v>
      </c>
      <c r="S82" s="71"/>
    </row>
    <row r="83" spans="1:19" ht="15.6" customHeight="1" x14ac:dyDescent="0.2">
      <c r="A83" s="68" t="e">
        <f t="shared" si="1"/>
        <v>#REF!</v>
      </c>
      <c r="B83" s="172"/>
      <c r="C83" s="174"/>
      <c r="D83" s="72" t="str">
        <f>'Реестр рисков'!D81</f>
        <v>опасность, связанная с рабочей позой</v>
      </c>
      <c r="E83" s="73">
        <f>VLOOKUP(D83,Настройки!$B$8:$C$192,2,FALSE)</f>
        <v>1004</v>
      </c>
      <c r="F83" s="74" t="str">
        <f>VLOOKUP(D83,Настройки!$B$8:$I$192,3,FALSE)</f>
        <v>Возникновение заболеваний опорно-двигательного аппарата</v>
      </c>
      <c r="G83" s="100" t="str">
        <f>VLOOKUP(D83,Настройки!$B$8:$I$192,4,FALSE)</f>
        <v>Соблюдение правил внутреннего распорядка. Проведение инструктажа по охране труда</v>
      </c>
      <c r="S83" s="71"/>
    </row>
    <row r="84" spans="1:19" ht="15.6" customHeight="1" x14ac:dyDescent="0.2">
      <c r="A84" s="68" t="e">
        <f t="shared" si="1"/>
        <v>#REF!</v>
      </c>
      <c r="B84" s="172"/>
      <c r="C84" s="174"/>
      <c r="D84" s="72" t="str">
        <f>'Реестр рисков'!D82</f>
        <v>опасность перенапряжения зрительного анализатора</v>
      </c>
      <c r="E84" s="73">
        <f>VLOOKUP(D84,Настройки!$B$8:$C$192,2,FALSE)</f>
        <v>1008</v>
      </c>
      <c r="F84" s="74" t="str">
        <f>VLOOKUP(D84,Настройки!$B$8:$I$192,3,FALSE)</f>
        <v>Повышенное утомление</v>
      </c>
      <c r="G84" s="100" t="str">
        <f>VLOOKUP(D84,Настройки!$B$8:$I$192,4,FALSE)</f>
        <v xml:space="preserve">Соблюдение регламентированных перерывов при работе с ПЭВМ. </v>
      </c>
      <c r="S84" s="71"/>
    </row>
    <row r="85" spans="1:19" ht="15.6" customHeight="1" x14ac:dyDescent="0.2">
      <c r="A85" s="68" t="e">
        <f t="shared" si="1"/>
        <v>#REF!</v>
      </c>
      <c r="B85" s="172"/>
      <c r="C85" s="174"/>
      <c r="D85" s="72" t="str">
        <f>'Реестр рисков'!D83</f>
        <v>опасность от электромагнитных излучений</v>
      </c>
      <c r="E85" s="73">
        <f>VLOOKUP(D85,Настройки!$B$8:$C$192,2,FALSE)</f>
        <v>1406</v>
      </c>
      <c r="F85" s="74" t="str">
        <f>VLOOKUP(D85,Настройки!$B$8:$I$192,3,FALSE)</f>
        <v>Переутомления, стресс</v>
      </c>
      <c r="G85" s="100" t="str">
        <f>VLOOKUP(D85,Настройки!$B$8:$I$192,4,FALSE)</f>
        <v>Помещения, где размещаются рабочие места с ПЭВМ, оборудованы защитным заземлением (занулением)</v>
      </c>
      <c r="S85" s="71"/>
    </row>
    <row r="86" spans="1:19" ht="15.6" customHeight="1" x14ac:dyDescent="0.2">
      <c r="A86" s="68" t="e">
        <f t="shared" si="1"/>
        <v>#REF!</v>
      </c>
      <c r="B86" s="172"/>
      <c r="C86" s="174"/>
      <c r="D86" s="72" t="str">
        <f>'Реестр рисков'!D84</f>
        <v>опасность повреждения органов дыхания частицами пыли</v>
      </c>
      <c r="E86" s="73" t="str">
        <f>VLOOKUP(D86,Настройки!$B$8:$C$192,2,FALSE)</f>
        <v>0802</v>
      </c>
      <c r="F86" s="74" t="str">
        <f>VLOOKUP(D86,Настройки!$B$8:$I$192,3,FALSE)</f>
        <v>Аллергия, профессиональные заболевания</v>
      </c>
      <c r="G86" s="100" t="str">
        <f>VLOOKUP(D86,Настройки!$B$8:$I$192,4,FALSE)</f>
        <v xml:space="preserve">Проведения инструктажа по охране труда, уборка помещений </v>
      </c>
      <c r="S86" s="71"/>
    </row>
    <row r="87" spans="1:19" ht="15.6" customHeight="1" x14ac:dyDescent="0.2">
      <c r="A87" s="68" t="e">
        <f t="shared" si="1"/>
        <v>#REF!</v>
      </c>
      <c r="B87" s="172"/>
      <c r="C87" s="174"/>
      <c r="D87" s="72" t="str">
        <f>'Реестр рисков'!D85</f>
        <v>опасность от вдыхания дыма, паров вредных газов и пыли при пожаре</v>
      </c>
      <c r="E87" s="73">
        <f>VLOOKUP(D87,Настройки!$B$8:$C$192,2,FALSE)</f>
        <v>2201</v>
      </c>
      <c r="F87" s="74" t="str">
        <f>VLOOKUP(D87,Настройки!$B$8:$I$192,3,FALSE)</f>
        <v>Отравление продуктами горения в результате возникновения пожара, смерть</v>
      </c>
      <c r="G87" s="100" t="str">
        <f>VLOOKUP(D87,Настройки!$B$8:$I$192,4,FALSE)</f>
        <v xml:space="preserve">Наличие систем оповещения, автоматического пожаротушения, первичных средств пожаротушения </v>
      </c>
      <c r="S87" s="71"/>
    </row>
    <row r="88" spans="1:19" ht="15.6" customHeight="1" x14ac:dyDescent="0.2">
      <c r="A88" s="68" t="e">
        <f t="shared" si="1"/>
        <v>#REF!</v>
      </c>
      <c r="B88" s="169"/>
      <c r="C88" s="175"/>
      <c r="D88" s="72" t="str">
        <f>'Реестр рисков'!D86</f>
        <v>опасность воздействия открытого пламени</v>
      </c>
      <c r="E88" s="73">
        <f>VLOOKUP(D88,Настройки!$B$8:$C$192,2,FALSE)</f>
        <v>2203</v>
      </c>
      <c r="F88" s="74" t="str">
        <f>VLOOKUP(D88,Настройки!$B$8:$I$192,3,FALSE)</f>
        <v>Ожог, получение увечий</v>
      </c>
      <c r="G88" s="100" t="str">
        <f>VLOOKUP(D88,Настройки!$B$8:$I$192,4,FALSE)</f>
        <v xml:space="preserve">Наличие систем оповещения, автоматического пожаротушения, первичных средств пожаротушения </v>
      </c>
      <c r="S88" s="71"/>
    </row>
    <row r="89" spans="1:19" ht="15.6" customHeight="1" x14ac:dyDescent="0.2">
      <c r="A89" s="68" t="e">
        <f t="shared" si="1"/>
        <v>#REF!</v>
      </c>
      <c r="B89" s="168" t="str">
        <f>'Реестр рисков'!B87</f>
        <v>Главный библиотекарь, библиотекарь</v>
      </c>
      <c r="C89" s="173" t="str">
        <f>'Реестр рисков'!C87</f>
        <v>ПЭВМ, документы, книги</v>
      </c>
      <c r="D89" s="72" t="str">
        <f>'Реестр рисков'!D87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89" s="73" t="str">
        <f>VLOOKUP(D89,Настройки!$B$8:$C$192,2,FALSE)</f>
        <v>0202</v>
      </c>
      <c r="F89" s="74" t="str">
        <f>VLOOKUP(D89,Настройки!$B$8:$I$192,3,FALSE)</f>
        <v>Возможность травмирования</v>
      </c>
      <c r="G89" s="100" t="str">
        <f>VLOOKUP(D89,Настройки!$B$8:$I$192,4,FALSE)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89" s="71"/>
    </row>
    <row r="90" spans="1:19" ht="15.6" customHeight="1" x14ac:dyDescent="0.2">
      <c r="A90" s="68" t="e">
        <f t="shared" si="1"/>
        <v>#REF!</v>
      </c>
      <c r="B90" s="172"/>
      <c r="C90" s="174"/>
      <c r="D90" s="72" t="str">
        <f>'Реестр рисков'!D88</f>
        <v>опасность падения из-за потери равновесия, в том числе при спотыкании или подскальзывании</v>
      </c>
      <c r="E90" s="73" t="str">
        <f>VLOOKUP(D90,Настройки!$B$8:$C$192,2,FALSE)</f>
        <v>0102</v>
      </c>
      <c r="F90" s="74" t="str">
        <f>VLOOKUP(D90,Настройки!$B$8:$I$192,3,FALSE)</f>
        <v>Возможность травмирования, переломы</v>
      </c>
      <c r="G90" s="100" t="str">
        <f>VLOOKUP(D90,Настройки!$B$8:$I$192,4,FALSE)</f>
        <v>Проведение инструктажа по охране труда</v>
      </c>
      <c r="S90" s="71"/>
    </row>
    <row r="91" spans="1:19" ht="15.6" customHeight="1" x14ac:dyDescent="0.2">
      <c r="A91" s="68" t="e">
        <f t="shared" si="1"/>
        <v>#REF!</v>
      </c>
      <c r="B91" s="172"/>
      <c r="C91" s="174"/>
      <c r="D91" s="72" t="str">
        <f>'Реестр рисков'!D89</f>
        <v>опасность падения груза</v>
      </c>
      <c r="E91" s="73" t="str">
        <f>VLOOKUP(D91,Настройки!$B$8:$C$192,2,FALSE)</f>
        <v>0124</v>
      </c>
      <c r="F91" s="74" t="str">
        <f>VLOOKUP(D91,Настройки!$B$8:$I$192,3,FALSE)</f>
        <v>Возможность травмирования</v>
      </c>
      <c r="G91" s="100" t="str">
        <f>VLOOKUP(D91,Настройки!$B$8:$I$192,4,FALSE)</f>
        <v>Проведение инструктажа по охране труда</v>
      </c>
      <c r="S91" s="71"/>
    </row>
    <row r="92" spans="1:19" ht="15.6" customHeight="1" x14ac:dyDescent="0.2">
      <c r="A92" s="68" t="e">
        <f t="shared" si="1"/>
        <v>#REF!</v>
      </c>
      <c r="B92" s="172"/>
      <c r="C92" s="174"/>
      <c r="D92" s="72" t="str">
        <f>'Реестр рисков'!D90</f>
        <v>опасность, связанная с перемещением груза вручную</v>
      </c>
      <c r="E92" s="73">
        <f>VLOOKUP(D92,Настройки!$B$8:$C$192,2,FALSE)</f>
        <v>1001</v>
      </c>
      <c r="F92" s="74" t="str">
        <f>VLOOKUP(D92,Настройки!$B$8:$I$192,3,FALSE)</f>
        <v>Возникновение заболеваний опорно-двигательного аппарата</v>
      </c>
      <c r="G92" s="100" t="str">
        <f>VLOOKUP(D92,Настройки!$B$8:$I$192,4,FALSE)</f>
        <v xml:space="preserve">Проведение инструктажа по охране труда. </v>
      </c>
      <c r="S92" s="71"/>
    </row>
    <row r="93" spans="1:19" ht="15.6" customHeight="1" x14ac:dyDescent="0.2">
      <c r="A93" s="68" t="e">
        <f t="shared" si="1"/>
        <v>#REF!</v>
      </c>
      <c r="B93" s="172"/>
      <c r="C93" s="174"/>
      <c r="D93" s="72" t="str">
        <f>'Реестр рисков'!D91</f>
        <v>опасность, связанная с наклонами корпуса</v>
      </c>
      <c r="E93" s="73">
        <f>VLOOKUP(D93,Настройки!$B$8:$C$192,2,FALSE)</f>
        <v>1003</v>
      </c>
      <c r="F93" s="74" t="str">
        <f>VLOOKUP(D93,Настройки!$B$8:$I$192,3,FALSE)</f>
        <v>Возникновение заболеваний опорно-двигательного аппарата</v>
      </c>
      <c r="G93" s="100" t="str">
        <f>VLOOKUP(D93,Настройки!$B$8:$I$192,4,FALSE)</f>
        <v>Введение рационального режима труда и отдыха</v>
      </c>
      <c r="S93" s="71"/>
    </row>
    <row r="94" spans="1:19" ht="15.6" customHeight="1" x14ac:dyDescent="0.2">
      <c r="A94" s="68" t="e">
        <f t="shared" si="1"/>
        <v>#REF!</v>
      </c>
      <c r="B94" s="172"/>
      <c r="C94" s="174"/>
      <c r="D94" s="72" t="str">
        <f>'Реестр рисков'!D92</f>
        <v>опасность, связанная с рабочей позой</v>
      </c>
      <c r="E94" s="73">
        <f>VLOOKUP(D94,Настройки!$B$8:$C$192,2,FALSE)</f>
        <v>1004</v>
      </c>
      <c r="F94" s="74" t="str">
        <f>VLOOKUP(D94,Настройки!$B$8:$I$192,3,FALSE)</f>
        <v>Возникновение заболеваний опорно-двигательного аппарата</v>
      </c>
      <c r="G94" s="100" t="str">
        <f>VLOOKUP(D94,Настройки!$B$8:$I$192,4,FALSE)</f>
        <v>Соблюдение правил внутреннего распорядка. Проведение инструктажа по охране труда</v>
      </c>
      <c r="S94" s="71"/>
    </row>
    <row r="95" spans="1:19" ht="15.6" customHeight="1" x14ac:dyDescent="0.2">
      <c r="A95" s="68" t="e">
        <f t="shared" si="1"/>
        <v>#REF!</v>
      </c>
      <c r="B95" s="172"/>
      <c r="C95" s="174"/>
      <c r="D95" s="72" t="str">
        <f>'Реестр рисков'!D93</f>
        <v>опасность перенапряжения зрительного анализатора</v>
      </c>
      <c r="E95" s="73">
        <f>VLOOKUP(D95,Настройки!$B$8:$C$192,2,FALSE)</f>
        <v>1008</v>
      </c>
      <c r="F95" s="74" t="str">
        <f>VLOOKUP(D95,Настройки!$B$8:$I$192,3,FALSE)</f>
        <v>Повышенное утомление</v>
      </c>
      <c r="G95" s="100" t="str">
        <f>VLOOKUP(D95,Настройки!$B$8:$I$192,4,FALSE)</f>
        <v xml:space="preserve">Соблюдение регламентированных перерывов при работе с ПЭВМ. </v>
      </c>
      <c r="S95" s="71"/>
    </row>
    <row r="96" spans="1:19" ht="15.6" customHeight="1" x14ac:dyDescent="0.2">
      <c r="A96" s="68" t="e">
        <f t="shared" si="1"/>
        <v>#REF!</v>
      </c>
      <c r="B96" s="172"/>
      <c r="C96" s="174"/>
      <c r="D96" s="72" t="str">
        <f>'Реестр рисков'!D94</f>
        <v>опасность от электромагнитных излучений</v>
      </c>
      <c r="E96" s="73">
        <f>VLOOKUP(D96,Настройки!$B$8:$C$192,2,FALSE)</f>
        <v>1406</v>
      </c>
      <c r="F96" s="74" t="str">
        <f>VLOOKUP(D96,Настройки!$B$8:$I$192,3,FALSE)</f>
        <v>Переутомления, стресс</v>
      </c>
      <c r="G96" s="100" t="str">
        <f>VLOOKUP(D96,Настройки!$B$8:$I$192,4,FALSE)</f>
        <v>Помещения, где размещаются рабочие места с ПЭВМ, оборудованы защитным заземлением (занулением)</v>
      </c>
      <c r="S96" s="71"/>
    </row>
    <row r="97" spans="1:19" ht="15.6" customHeight="1" x14ac:dyDescent="0.2">
      <c r="A97" s="68" t="e">
        <f t="shared" si="1"/>
        <v>#REF!</v>
      </c>
      <c r="B97" s="172"/>
      <c r="C97" s="174"/>
      <c r="D97" s="72" t="str">
        <f>'Реестр рисков'!D95</f>
        <v>опасность повреждения органов дыхания частицами пыли</v>
      </c>
      <c r="E97" s="73" t="str">
        <f>VLOOKUP(D97,Настройки!$B$8:$C$192,2,FALSE)</f>
        <v>0802</v>
      </c>
      <c r="F97" s="74" t="str">
        <f>VLOOKUP(D97,Настройки!$B$8:$I$192,3,FALSE)</f>
        <v>Аллергия, профессиональные заболевания</v>
      </c>
      <c r="G97" s="100" t="str">
        <f>VLOOKUP(D97,Настройки!$B$8:$I$192,4,FALSE)</f>
        <v xml:space="preserve">Проведения инструктажа по охране труда, уборка помещений </v>
      </c>
      <c r="S97" s="71"/>
    </row>
    <row r="98" spans="1:19" ht="15.6" customHeight="1" x14ac:dyDescent="0.2">
      <c r="A98" s="68" t="e">
        <f t="shared" si="1"/>
        <v>#REF!</v>
      </c>
      <c r="B98" s="172"/>
      <c r="C98" s="174"/>
      <c r="D98" s="72" t="str">
        <f>'Реестр рисков'!D96</f>
        <v>опасность от вдыхания дыма, паров вредных газов и пыли при пожаре</v>
      </c>
      <c r="E98" s="73">
        <f>VLOOKUP(D98,Настройки!$B$8:$C$192,2,FALSE)</f>
        <v>2201</v>
      </c>
      <c r="F98" s="74" t="str">
        <f>VLOOKUP(D98,Настройки!$B$8:$I$192,3,FALSE)</f>
        <v>Отравление продуктами горения в результате возникновения пожара, смерть</v>
      </c>
      <c r="G98" s="100" t="str">
        <f>VLOOKUP(D98,Настройки!$B$8:$I$192,4,FALSE)</f>
        <v xml:space="preserve">Наличие систем оповещения, автоматического пожаротушения, первичных средств пожаротушения </v>
      </c>
      <c r="S98" s="71"/>
    </row>
    <row r="99" spans="1:19" ht="15.6" customHeight="1" x14ac:dyDescent="0.2">
      <c r="A99" s="68" t="e">
        <f t="shared" si="1"/>
        <v>#REF!</v>
      </c>
      <c r="B99" s="169"/>
      <c r="C99" s="175"/>
      <c r="D99" s="72" t="str">
        <f>'Реестр рисков'!D97</f>
        <v>опасность воздействия открытого пламени</v>
      </c>
      <c r="E99" s="73">
        <f>VLOOKUP(D99,Настройки!$B$8:$C$192,2,FALSE)</f>
        <v>2203</v>
      </c>
      <c r="F99" s="74" t="str">
        <f>VLOOKUP(D99,Настройки!$B$8:$I$192,3,FALSE)</f>
        <v>Ожог, получение увечий</v>
      </c>
      <c r="G99" s="100" t="str">
        <f>VLOOKUP(D99,Настройки!$B$8:$I$192,4,FALSE)</f>
        <v xml:space="preserve">Наличие систем оповещения, автоматического пожаротушения, первичных средств пожаротушения </v>
      </c>
      <c r="S99" s="71"/>
    </row>
    <row r="100" spans="1:19" s="70" customFormat="1" ht="14.1" customHeight="1" x14ac:dyDescent="0.2">
      <c r="B100" s="183" t="str">
        <f>'Реестр рисков'!B98:N98</f>
        <v>Библиотечно-информационная деятельность/Отдел Городская библиотека № 1</v>
      </c>
      <c r="C100" s="184"/>
      <c r="D100" s="184"/>
      <c r="E100" s="184"/>
      <c r="F100" s="185"/>
      <c r="G100" s="98"/>
      <c r="S100" s="71"/>
    </row>
    <row r="101" spans="1:19" ht="15.6" customHeight="1" x14ac:dyDescent="0.2">
      <c r="A101" s="68" t="e">
        <f>A99+1</f>
        <v>#REF!</v>
      </c>
      <c r="B101" s="168" t="str">
        <f>'Реестр рисков'!B99</f>
        <v>Заведующий отделом</v>
      </c>
      <c r="C101" s="173" t="str">
        <f>'Реестр рисков'!C99</f>
        <v>ПЭВМ, документы, книги</v>
      </c>
      <c r="D101" s="72" t="str">
        <f>'Реестр рисков'!D99</f>
        <v>опасность психических нагрузок, стрессов</v>
      </c>
      <c r="E101" s="73">
        <f>VLOOKUP(D101,Настройки!$B$8:$C$192,2,FALSE)</f>
        <v>1007</v>
      </c>
      <c r="F101" s="74" t="str">
        <f>VLOOKUP(D101,Настройки!$B$8:$I$192,3,FALSE)</f>
        <v>Значительные эмоциональные перегрузки, переутомление</v>
      </c>
      <c r="G101" s="100" t="str">
        <f>VLOOKUP(D101,Настройки!$B$8:$I$192,4,FALSE)</f>
        <v>Соблюдение регламентированных перерывов.</v>
      </c>
      <c r="S101" s="71"/>
    </row>
    <row r="102" spans="1:19" ht="15.6" customHeight="1" x14ac:dyDescent="0.2">
      <c r="A102" s="68" t="e">
        <f t="shared" si="1"/>
        <v>#REF!</v>
      </c>
      <c r="B102" s="172"/>
      <c r="C102" s="174"/>
      <c r="D102" s="72" t="str">
        <f>'Реестр рисков'!D100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102" s="73" t="str">
        <f>VLOOKUP(D102,Настройки!$B$8:$C$192,2,FALSE)</f>
        <v>0202</v>
      </c>
      <c r="F102" s="74" t="str">
        <f>VLOOKUP(D102,Настройки!$B$8:$I$192,3,FALSE)</f>
        <v>Возможность травмирования</v>
      </c>
      <c r="G102" s="100" t="str">
        <f>VLOOKUP(D102,Настройки!$B$8:$I$192,4,FALSE)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102" s="71"/>
    </row>
    <row r="103" spans="1:19" ht="15.6" customHeight="1" x14ac:dyDescent="0.2">
      <c r="A103" s="68" t="e">
        <f t="shared" si="1"/>
        <v>#REF!</v>
      </c>
      <c r="B103" s="172"/>
      <c r="C103" s="174"/>
      <c r="D103" s="72" t="str">
        <f>'Реестр рисков'!D101</f>
        <v>опасность падения из-за потери равновесия, в том числе при спотыкании или подскальзывании</v>
      </c>
      <c r="E103" s="73" t="str">
        <f>VLOOKUP(D103,Настройки!$B$8:$C$192,2,FALSE)</f>
        <v>0102</v>
      </c>
      <c r="F103" s="74" t="str">
        <f>VLOOKUP(D103,Настройки!$B$8:$I$192,3,FALSE)</f>
        <v>Возможность травмирования, переломы</v>
      </c>
      <c r="G103" s="100" t="str">
        <f>VLOOKUP(D103,Настройки!$B$8:$I$192,4,FALSE)</f>
        <v>Проведение инструктажа по охране труда</v>
      </c>
      <c r="S103" s="71"/>
    </row>
    <row r="104" spans="1:19" ht="15.6" customHeight="1" x14ac:dyDescent="0.2">
      <c r="A104" s="68" t="e">
        <f t="shared" si="1"/>
        <v>#REF!</v>
      </c>
      <c r="B104" s="172"/>
      <c r="C104" s="174"/>
      <c r="D104" s="72" t="str">
        <f>'Реестр рисков'!D102</f>
        <v>опасность падения груза</v>
      </c>
      <c r="E104" s="73" t="str">
        <f>VLOOKUP(D104,Настройки!$B$8:$C$192,2,FALSE)</f>
        <v>0124</v>
      </c>
      <c r="F104" s="74" t="str">
        <f>VLOOKUP(D104,Настройки!$B$8:$I$192,3,FALSE)</f>
        <v>Возможность травмирования</v>
      </c>
      <c r="G104" s="100" t="str">
        <f>VLOOKUP(D104,Настройки!$B$8:$I$192,4,FALSE)</f>
        <v>Проведение инструктажа по охране труда</v>
      </c>
      <c r="S104" s="71"/>
    </row>
    <row r="105" spans="1:19" ht="15.6" customHeight="1" x14ac:dyDescent="0.2">
      <c r="A105" s="68" t="e">
        <f t="shared" si="1"/>
        <v>#REF!</v>
      </c>
      <c r="B105" s="172"/>
      <c r="C105" s="174"/>
      <c r="D105" s="72" t="str">
        <f>'Реестр рисков'!D103</f>
        <v>опасность, связанная с перемещением груза вручную</v>
      </c>
      <c r="E105" s="73">
        <f>VLOOKUP(D105,Настройки!$B$8:$C$192,2,FALSE)</f>
        <v>1001</v>
      </c>
      <c r="F105" s="74" t="str">
        <f>VLOOKUP(D105,Настройки!$B$8:$I$192,3,FALSE)</f>
        <v>Возникновение заболеваний опорно-двигательного аппарата</v>
      </c>
      <c r="G105" s="100" t="str">
        <f>VLOOKUP(D105,Настройки!$B$8:$I$192,4,FALSE)</f>
        <v xml:space="preserve">Проведение инструктажа по охране труда. </v>
      </c>
      <c r="S105" s="71"/>
    </row>
    <row r="106" spans="1:19" ht="15.6" customHeight="1" x14ac:dyDescent="0.2">
      <c r="A106" s="68" t="e">
        <f t="shared" si="1"/>
        <v>#REF!</v>
      </c>
      <c r="B106" s="172"/>
      <c r="C106" s="174"/>
      <c r="D106" s="72" t="str">
        <f>'Реестр рисков'!D104</f>
        <v>опасность, связанная с наклонами корпуса</v>
      </c>
      <c r="E106" s="73">
        <f>VLOOKUP(D106,Настройки!$B$8:$C$192,2,FALSE)</f>
        <v>1003</v>
      </c>
      <c r="F106" s="74" t="str">
        <f>VLOOKUP(D106,Настройки!$B$8:$I$192,3,FALSE)</f>
        <v>Возникновение заболеваний опорно-двигательного аппарата</v>
      </c>
      <c r="G106" s="100" t="str">
        <f>VLOOKUP(D106,Настройки!$B$8:$I$192,4,FALSE)</f>
        <v>Введение рационального режима труда и отдыха</v>
      </c>
      <c r="S106" s="71"/>
    </row>
    <row r="107" spans="1:19" ht="15.6" customHeight="1" x14ac:dyDescent="0.2">
      <c r="A107" s="68" t="e">
        <f t="shared" si="1"/>
        <v>#REF!</v>
      </c>
      <c r="B107" s="172"/>
      <c r="C107" s="174"/>
      <c r="D107" s="72" t="str">
        <f>'Реестр рисков'!D105</f>
        <v>опасность, связанная с рабочей позой</v>
      </c>
      <c r="E107" s="73">
        <f>VLOOKUP(D107,Настройки!$B$8:$C$192,2,FALSE)</f>
        <v>1004</v>
      </c>
      <c r="F107" s="74" t="str">
        <f>VLOOKUP(D107,Настройки!$B$8:$I$192,3,FALSE)</f>
        <v>Возникновение заболеваний опорно-двигательного аппарата</v>
      </c>
      <c r="G107" s="100" t="str">
        <f>VLOOKUP(D107,Настройки!$B$8:$I$192,4,FALSE)</f>
        <v>Соблюдение правил внутреннего распорядка. Проведение инструктажа по охране труда</v>
      </c>
      <c r="S107" s="71"/>
    </row>
    <row r="108" spans="1:19" ht="15.6" customHeight="1" x14ac:dyDescent="0.2">
      <c r="A108" s="68" t="e">
        <f t="shared" si="1"/>
        <v>#REF!</v>
      </c>
      <c r="B108" s="172"/>
      <c r="C108" s="174"/>
      <c r="D108" s="72" t="str">
        <f>'Реестр рисков'!D106</f>
        <v>опасность перенапряжения зрительного анализатора</v>
      </c>
      <c r="E108" s="73">
        <f>VLOOKUP(D108,Настройки!$B$8:$C$192,2,FALSE)</f>
        <v>1008</v>
      </c>
      <c r="F108" s="74" t="str">
        <f>VLOOKUP(D108,Настройки!$B$8:$I$192,3,FALSE)</f>
        <v>Повышенное утомление</v>
      </c>
      <c r="G108" s="100" t="str">
        <f>VLOOKUP(D108,Настройки!$B$8:$I$192,4,FALSE)</f>
        <v xml:space="preserve">Соблюдение регламентированных перерывов при работе с ПЭВМ. </v>
      </c>
      <c r="S108" s="71"/>
    </row>
    <row r="109" spans="1:19" ht="15.6" customHeight="1" x14ac:dyDescent="0.2">
      <c r="A109" s="68" t="e">
        <f t="shared" si="1"/>
        <v>#REF!</v>
      </c>
      <c r="B109" s="172"/>
      <c r="C109" s="174"/>
      <c r="D109" s="72" t="str">
        <f>'Реестр рисков'!D107</f>
        <v>опасность от электромагнитных излучений</v>
      </c>
      <c r="E109" s="73">
        <f>VLOOKUP(D109,Настройки!$B$8:$C$192,2,FALSE)</f>
        <v>1406</v>
      </c>
      <c r="F109" s="74" t="str">
        <f>VLOOKUP(D109,Настройки!$B$8:$I$192,3,FALSE)</f>
        <v>Переутомления, стресс</v>
      </c>
      <c r="G109" s="100" t="str">
        <f>VLOOKUP(D109,Настройки!$B$8:$I$192,4,FALSE)</f>
        <v>Помещения, где размещаются рабочие места с ПЭВМ, оборудованы защитным заземлением (занулением)</v>
      </c>
      <c r="S109" s="71"/>
    </row>
    <row r="110" spans="1:19" ht="15.6" customHeight="1" x14ac:dyDescent="0.2">
      <c r="A110" s="68" t="e">
        <f t="shared" si="1"/>
        <v>#REF!</v>
      </c>
      <c r="B110" s="172"/>
      <c r="C110" s="174"/>
      <c r="D110" s="72" t="str">
        <f>'Реестр рисков'!D108</f>
        <v>опасность повреждения органов дыхания частицами пыли</v>
      </c>
      <c r="E110" s="73" t="str">
        <f>VLOOKUP(D110,Настройки!$B$8:$C$192,2,FALSE)</f>
        <v>0802</v>
      </c>
      <c r="F110" s="74" t="str">
        <f>VLOOKUP(D110,Настройки!$B$8:$I$192,3,FALSE)</f>
        <v>Аллергия, профессиональные заболевания</v>
      </c>
      <c r="G110" s="100" t="str">
        <f>VLOOKUP(D110,Настройки!$B$8:$I$192,4,FALSE)</f>
        <v xml:space="preserve">Проведения инструктажа по охране труда, уборка помещений </v>
      </c>
      <c r="S110" s="71"/>
    </row>
    <row r="111" spans="1:19" ht="15.6" customHeight="1" x14ac:dyDescent="0.2">
      <c r="A111" s="68" t="e">
        <f t="shared" si="1"/>
        <v>#REF!</v>
      </c>
      <c r="B111" s="172"/>
      <c r="C111" s="174"/>
      <c r="D111" s="72" t="str">
        <f>'Реестр рисков'!D109</f>
        <v>опасность от вдыхания дыма, паров вредных газов и пыли при пожаре</v>
      </c>
      <c r="E111" s="73">
        <f>VLOOKUP(D111,Настройки!$B$8:$C$192,2,FALSE)</f>
        <v>2201</v>
      </c>
      <c r="F111" s="74" t="str">
        <f>VLOOKUP(D111,Настройки!$B$8:$I$192,3,FALSE)</f>
        <v>Отравление продуктами горения в результате возникновения пожара, смерть</v>
      </c>
      <c r="G111" s="100" t="str">
        <f>VLOOKUP(D111,Настройки!$B$8:$I$192,4,FALSE)</f>
        <v xml:space="preserve">Наличие систем оповещения, автоматического пожаротушения, первичных средств пожаротушения </v>
      </c>
      <c r="S111" s="71"/>
    </row>
    <row r="112" spans="1:19" ht="15.6" customHeight="1" x14ac:dyDescent="0.2">
      <c r="A112" s="68" t="e">
        <f t="shared" si="1"/>
        <v>#REF!</v>
      </c>
      <c r="B112" s="169"/>
      <c r="C112" s="175"/>
      <c r="D112" s="72" t="str">
        <f>'Реестр рисков'!D110</f>
        <v>опасность воздействия открытого пламени</v>
      </c>
      <c r="E112" s="73">
        <f>VLOOKUP(D112,Настройки!$B$8:$C$192,2,FALSE)</f>
        <v>2203</v>
      </c>
      <c r="F112" s="74" t="str">
        <f>VLOOKUP(D112,Настройки!$B$8:$I$192,3,FALSE)</f>
        <v>Ожог, получение увечий</v>
      </c>
      <c r="G112" s="100" t="str">
        <f>VLOOKUP(D112,Настройки!$B$8:$I$192,4,FALSE)</f>
        <v xml:space="preserve">Наличие систем оповещения, автоматического пожаротушения, первичных средств пожаротушения </v>
      </c>
      <c r="S112" s="71"/>
    </row>
    <row r="113" spans="1:19" ht="15.6" customHeight="1" x14ac:dyDescent="0.2">
      <c r="A113" s="68" t="e">
        <f>A112+1</f>
        <v>#REF!</v>
      </c>
      <c r="B113" s="168" t="str">
        <f>'Реестр рисков'!B111</f>
        <v>Главный библиотекарь</v>
      </c>
      <c r="C113" s="173" t="str">
        <f>'Реестр рисков'!C111</f>
        <v>ПЭВМ, документы, книги</v>
      </c>
      <c r="D113" s="72" t="str">
        <f>'Реестр рисков'!D111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113" s="73" t="str">
        <f>VLOOKUP(D113,Настройки!$B$8:$C$192,2,FALSE)</f>
        <v>0202</v>
      </c>
      <c r="F113" s="74" t="str">
        <f>VLOOKUP(D113,Настройки!$B$8:$I$192,3,FALSE)</f>
        <v>Возможность травмирования</v>
      </c>
      <c r="G113" s="100" t="str">
        <f>VLOOKUP(D113,Настройки!$B$8:$I$192,4,FALSE)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113" s="71"/>
    </row>
    <row r="114" spans="1:19" ht="15.6" customHeight="1" x14ac:dyDescent="0.2">
      <c r="A114" s="68" t="e">
        <f>A113+1</f>
        <v>#REF!</v>
      </c>
      <c r="B114" s="172"/>
      <c r="C114" s="174"/>
      <c r="D114" s="72" t="str">
        <f>'Реестр рисков'!D112</f>
        <v>опасность падения из-за потери равновесия, в том числе при спотыкании или подскальзывании</v>
      </c>
      <c r="E114" s="73" t="str">
        <f>VLOOKUP(D114,Настройки!$B$8:$C$192,2,FALSE)</f>
        <v>0102</v>
      </c>
      <c r="F114" s="74" t="str">
        <f>VLOOKUP(D114,Настройки!$B$8:$I$192,3,FALSE)</f>
        <v>Возможность травмирования, переломы</v>
      </c>
      <c r="G114" s="100" t="str">
        <f>VLOOKUP(D114,Настройки!$B$8:$I$192,4,FALSE)</f>
        <v>Проведение инструктажа по охране труда</v>
      </c>
      <c r="S114" s="71"/>
    </row>
    <row r="115" spans="1:19" ht="15.6" customHeight="1" x14ac:dyDescent="0.2">
      <c r="A115" s="68" t="e">
        <f>A114+1</f>
        <v>#REF!</v>
      </c>
      <c r="B115" s="172"/>
      <c r="C115" s="174"/>
      <c r="D115" s="72" t="str">
        <f>'Реестр рисков'!D113</f>
        <v>опасность падения груза</v>
      </c>
      <c r="E115" s="73" t="str">
        <f>VLOOKUP(D115,Настройки!$B$8:$C$192,2,FALSE)</f>
        <v>0124</v>
      </c>
      <c r="F115" s="74" t="str">
        <f>VLOOKUP(D115,Настройки!$B$8:$I$192,3,FALSE)</f>
        <v>Возможность травмирования</v>
      </c>
      <c r="G115" s="100" t="str">
        <f>VLOOKUP(D115,Настройки!$B$8:$I$192,4,FALSE)</f>
        <v>Проведение инструктажа по охране труда</v>
      </c>
      <c r="S115" s="71"/>
    </row>
    <row r="116" spans="1:19" ht="15.6" customHeight="1" x14ac:dyDescent="0.2">
      <c r="A116" s="68" t="e">
        <f>A115+1</f>
        <v>#REF!</v>
      </c>
      <c r="B116" s="172"/>
      <c r="C116" s="174"/>
      <c r="D116" s="72" t="str">
        <f>'Реестр рисков'!D114</f>
        <v>опасность, связанная с перемещением груза вручную</v>
      </c>
      <c r="E116" s="73">
        <f>VLOOKUP(D116,Настройки!$B$8:$C$192,2,FALSE)</f>
        <v>1001</v>
      </c>
      <c r="F116" s="74" t="str">
        <f>VLOOKUP(D116,Настройки!$B$8:$I$192,3,FALSE)</f>
        <v>Возникновение заболеваний опорно-двигательного аппарата</v>
      </c>
      <c r="G116" s="100" t="str">
        <f>VLOOKUP(D116,Настройки!$B$8:$I$192,4,FALSE)</f>
        <v xml:space="preserve">Проведение инструктажа по охране труда. </v>
      </c>
      <c r="S116" s="71"/>
    </row>
    <row r="117" spans="1:19" ht="15.6" customHeight="1" x14ac:dyDescent="0.2">
      <c r="A117" s="68" t="e">
        <f>A116+1</f>
        <v>#REF!</v>
      </c>
      <c r="B117" s="172"/>
      <c r="C117" s="174"/>
      <c r="D117" s="72" t="str">
        <f>'Реестр рисков'!D115</f>
        <v>опасность, связанная с наклонами корпуса</v>
      </c>
      <c r="E117" s="73">
        <f>VLOOKUP(D117,Настройки!$B$8:$C$192,2,FALSE)</f>
        <v>1003</v>
      </c>
      <c r="F117" s="74" t="str">
        <f>VLOOKUP(D117,Настройки!$B$8:$I$192,3,FALSE)</f>
        <v>Возникновение заболеваний опорно-двигательного аппарата</v>
      </c>
      <c r="G117" s="100" t="str">
        <f>VLOOKUP(D117,Настройки!$B$8:$I$192,4,FALSE)</f>
        <v>Введение рационального режима труда и отдыха</v>
      </c>
      <c r="S117" s="71"/>
    </row>
    <row r="118" spans="1:19" ht="15.6" customHeight="1" x14ac:dyDescent="0.2">
      <c r="A118" s="68" t="e">
        <f>A117+1</f>
        <v>#REF!</v>
      </c>
      <c r="B118" s="172"/>
      <c r="C118" s="174"/>
      <c r="D118" s="72" t="str">
        <f>'Реестр рисков'!D116</f>
        <v>опасность, связанная с рабочей позой</v>
      </c>
      <c r="E118" s="73">
        <f>VLOOKUP(D118,Настройки!$B$8:$C$192,2,FALSE)</f>
        <v>1004</v>
      </c>
      <c r="F118" s="74" t="str">
        <f>VLOOKUP(D118,Настройки!$B$8:$I$192,3,FALSE)</f>
        <v>Возникновение заболеваний опорно-двигательного аппарата</v>
      </c>
      <c r="G118" s="100" t="str">
        <f>VLOOKUP(D118,Настройки!$B$8:$I$192,4,FALSE)</f>
        <v>Соблюдение правил внутреннего распорядка. Проведение инструктажа по охране труда</v>
      </c>
      <c r="S118" s="71"/>
    </row>
    <row r="119" spans="1:19" ht="15.6" customHeight="1" x14ac:dyDescent="0.2">
      <c r="A119" s="68" t="e">
        <f>A118+1</f>
        <v>#REF!</v>
      </c>
      <c r="B119" s="172"/>
      <c r="C119" s="174"/>
      <c r="D119" s="72" t="str">
        <f>'Реестр рисков'!D117</f>
        <v>опасность перенапряжения зрительного анализатора</v>
      </c>
      <c r="E119" s="73">
        <f>VLOOKUP(D119,Настройки!$B$8:$C$192,2,FALSE)</f>
        <v>1008</v>
      </c>
      <c r="F119" s="74" t="str">
        <f>VLOOKUP(D119,Настройки!$B$8:$I$192,3,FALSE)</f>
        <v>Повышенное утомление</v>
      </c>
      <c r="G119" s="100" t="str">
        <f>VLOOKUP(D119,Настройки!$B$8:$I$192,4,FALSE)</f>
        <v xml:space="preserve">Соблюдение регламентированных перерывов при работе с ПЭВМ. </v>
      </c>
      <c r="S119" s="71"/>
    </row>
    <row r="120" spans="1:19" ht="15.6" customHeight="1" x14ac:dyDescent="0.2">
      <c r="A120" s="68" t="e">
        <f>A119+1</f>
        <v>#REF!</v>
      </c>
      <c r="B120" s="172"/>
      <c r="C120" s="174"/>
      <c r="D120" s="72" t="str">
        <f>'Реестр рисков'!D118</f>
        <v>опасность от электромагнитных излучений</v>
      </c>
      <c r="E120" s="73">
        <f>VLOOKUP(D120,Настройки!$B$8:$C$192,2,FALSE)</f>
        <v>1406</v>
      </c>
      <c r="F120" s="74" t="str">
        <f>VLOOKUP(D120,Настройки!$B$8:$I$192,3,FALSE)</f>
        <v>Переутомления, стресс</v>
      </c>
      <c r="G120" s="100" t="str">
        <f>VLOOKUP(D120,Настройки!$B$8:$I$192,4,FALSE)</f>
        <v>Помещения, где размещаются рабочие места с ПЭВМ, оборудованы защитным заземлением (занулением)</v>
      </c>
      <c r="S120" s="71"/>
    </row>
    <row r="121" spans="1:19" ht="15.6" customHeight="1" x14ac:dyDescent="0.2">
      <c r="A121" s="68" t="e">
        <f>A120+1</f>
        <v>#REF!</v>
      </c>
      <c r="B121" s="172"/>
      <c r="C121" s="174"/>
      <c r="D121" s="72" t="str">
        <f>'Реестр рисков'!D119</f>
        <v>опасность повреждения органов дыхания частицами пыли</v>
      </c>
      <c r="E121" s="73" t="str">
        <f>VLOOKUP(D121,Настройки!$B$8:$C$192,2,FALSE)</f>
        <v>0802</v>
      </c>
      <c r="F121" s="74" t="str">
        <f>VLOOKUP(D121,Настройки!$B$8:$I$192,3,FALSE)</f>
        <v>Аллергия, профессиональные заболевания</v>
      </c>
      <c r="G121" s="100" t="str">
        <f>VLOOKUP(D121,Настройки!$B$8:$I$192,4,FALSE)</f>
        <v xml:space="preserve">Проведения инструктажа по охране труда, уборка помещений </v>
      </c>
      <c r="S121" s="71"/>
    </row>
    <row r="122" spans="1:19" ht="15.6" customHeight="1" x14ac:dyDescent="0.2">
      <c r="A122" s="68" t="e">
        <f>A121+1</f>
        <v>#REF!</v>
      </c>
      <c r="B122" s="172"/>
      <c r="C122" s="174"/>
      <c r="D122" s="72" t="str">
        <f>'Реестр рисков'!D120</f>
        <v>опасность от вдыхания дыма, паров вредных газов и пыли при пожаре</v>
      </c>
      <c r="E122" s="73">
        <f>VLOOKUP(D122,Настройки!$B$8:$C$192,2,FALSE)</f>
        <v>2201</v>
      </c>
      <c r="F122" s="74" t="str">
        <f>VLOOKUP(D122,Настройки!$B$8:$I$192,3,FALSE)</f>
        <v>Отравление продуктами горения в результате возникновения пожара, смерть</v>
      </c>
      <c r="G122" s="100" t="str">
        <f>VLOOKUP(D122,Настройки!$B$8:$I$192,4,FALSE)</f>
        <v xml:space="preserve">Наличие систем оповещения, автоматического пожаротушения, первичных средств пожаротушения </v>
      </c>
      <c r="S122" s="71"/>
    </row>
    <row r="123" spans="1:19" ht="15.6" customHeight="1" x14ac:dyDescent="0.2">
      <c r="A123" s="68" t="e">
        <f>A122+1</f>
        <v>#REF!</v>
      </c>
      <c r="B123" s="169"/>
      <c r="C123" s="175"/>
      <c r="D123" s="72" t="str">
        <f>'Реестр рисков'!D121</f>
        <v>опасность воздействия открытого пламени</v>
      </c>
      <c r="E123" s="73">
        <f>VLOOKUP(D123,Настройки!$B$8:$C$192,2,FALSE)</f>
        <v>2203</v>
      </c>
      <c r="F123" s="74" t="str">
        <f>VLOOKUP(D123,Настройки!$B$8:$I$192,3,FALSE)</f>
        <v>Ожог, получение увечий</v>
      </c>
      <c r="G123" s="100" t="str">
        <f>VLOOKUP(D123,Настройки!$B$8:$I$192,4,FALSE)</f>
        <v xml:space="preserve">Наличие систем оповещения, автоматического пожаротушения, первичных средств пожаротушения </v>
      </c>
      <c r="S123" s="71"/>
    </row>
    <row r="124" spans="1:19" s="70" customFormat="1" ht="14.1" customHeight="1" x14ac:dyDescent="0.2">
      <c r="B124" s="183" t="str">
        <f>'Реестр рисков'!B122:N122</f>
        <v>Библиотечно-информационная деятельность/Отдел Городская библиотека № 2</v>
      </c>
      <c r="C124" s="184"/>
      <c r="D124" s="184"/>
      <c r="E124" s="184"/>
      <c r="F124" s="185"/>
      <c r="G124" s="98"/>
      <c r="S124" s="71"/>
    </row>
    <row r="125" spans="1:19" ht="15.6" customHeight="1" x14ac:dyDescent="0.2">
      <c r="A125" s="68" t="e">
        <f>A123+1</f>
        <v>#REF!</v>
      </c>
      <c r="B125" s="168" t="str">
        <f>'Реестр рисков'!B123</f>
        <v>Заведующий отделом</v>
      </c>
      <c r="C125" s="173" t="str">
        <f>'Реестр рисков'!C123</f>
        <v>ПЭВМ, документы, книги</v>
      </c>
      <c r="D125" s="72" t="str">
        <f>'Реестр рисков'!D123</f>
        <v>опасность психических нагрузок, стрессов</v>
      </c>
      <c r="E125" s="73">
        <f>VLOOKUP(D125,Настройки!$B$8:$C$192,2,FALSE)</f>
        <v>1007</v>
      </c>
      <c r="F125" s="74" t="str">
        <f>VLOOKUP(D125,Настройки!$B$8:$I$192,3,FALSE)</f>
        <v>Значительные эмоциональные перегрузки, переутомление</v>
      </c>
      <c r="G125" s="100" t="str">
        <f>VLOOKUP(D125,Настройки!$B$8:$I$192,4,FALSE)</f>
        <v>Соблюдение регламентированных перерывов.</v>
      </c>
      <c r="S125" s="71"/>
    </row>
    <row r="126" spans="1:19" ht="15.6" customHeight="1" x14ac:dyDescent="0.2">
      <c r="A126" s="68" t="e">
        <f t="shared" ref="A126:A167" si="2">A125+1</f>
        <v>#REF!</v>
      </c>
      <c r="B126" s="172"/>
      <c r="C126" s="174"/>
      <c r="D126" s="72" t="str">
        <f>'Реестр рисков'!D124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126" s="73" t="str">
        <f>VLOOKUP(D126,Настройки!$B$8:$C$192,2,FALSE)</f>
        <v>0202</v>
      </c>
      <c r="F126" s="74" t="str">
        <f>VLOOKUP(D126,Настройки!$B$8:$I$192,3,FALSE)</f>
        <v>Возможность травмирования</v>
      </c>
      <c r="G126" s="100" t="str">
        <f>VLOOKUP(D126,Настройки!$B$8:$I$192,4,FALSE)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126" s="71"/>
    </row>
    <row r="127" spans="1:19" ht="15.6" customHeight="1" x14ac:dyDescent="0.2">
      <c r="A127" s="68" t="e">
        <f t="shared" si="2"/>
        <v>#REF!</v>
      </c>
      <c r="B127" s="172"/>
      <c r="C127" s="174"/>
      <c r="D127" s="72" t="str">
        <f>'Реестр рисков'!D125</f>
        <v>опасность падения из-за потери равновесия, в том числе при спотыкании или подскальзывании</v>
      </c>
      <c r="E127" s="73" t="str">
        <f>VLOOKUP(D127,Настройки!$B$8:$C$192,2,FALSE)</f>
        <v>0102</v>
      </c>
      <c r="F127" s="74" t="str">
        <f>VLOOKUP(D127,Настройки!$B$8:$I$192,3,FALSE)</f>
        <v>Возможность травмирования, переломы</v>
      </c>
      <c r="G127" s="100" t="str">
        <f>VLOOKUP(D127,Настройки!$B$8:$I$192,4,FALSE)</f>
        <v>Проведение инструктажа по охране труда</v>
      </c>
      <c r="S127" s="71"/>
    </row>
    <row r="128" spans="1:19" ht="15.6" customHeight="1" x14ac:dyDescent="0.2">
      <c r="A128" s="68" t="e">
        <f t="shared" si="2"/>
        <v>#REF!</v>
      </c>
      <c r="B128" s="172"/>
      <c r="C128" s="174"/>
      <c r="D128" s="72" t="str">
        <f>'Реестр рисков'!D126</f>
        <v>опасность падения груза</v>
      </c>
      <c r="E128" s="73" t="str">
        <f>VLOOKUP(D128,Настройки!$B$8:$C$192,2,FALSE)</f>
        <v>0124</v>
      </c>
      <c r="F128" s="74" t="str">
        <f>VLOOKUP(D128,Настройки!$B$8:$I$192,3,FALSE)</f>
        <v>Возможность травмирования</v>
      </c>
      <c r="G128" s="100" t="str">
        <f>VLOOKUP(D128,Настройки!$B$8:$I$192,4,FALSE)</f>
        <v>Проведение инструктажа по охране труда</v>
      </c>
      <c r="S128" s="71"/>
    </row>
    <row r="129" spans="1:19" ht="15.6" customHeight="1" x14ac:dyDescent="0.2">
      <c r="A129" s="68" t="e">
        <f t="shared" si="2"/>
        <v>#REF!</v>
      </c>
      <c r="B129" s="172"/>
      <c r="C129" s="174"/>
      <c r="D129" s="72" t="str">
        <f>'Реестр рисков'!D127</f>
        <v>опасность, связанная с перемещением груза вручную</v>
      </c>
      <c r="E129" s="73">
        <f>VLOOKUP(D129,Настройки!$B$8:$C$192,2,FALSE)</f>
        <v>1001</v>
      </c>
      <c r="F129" s="74" t="str">
        <f>VLOOKUP(D129,Настройки!$B$8:$I$192,3,FALSE)</f>
        <v>Возникновение заболеваний опорно-двигательного аппарата</v>
      </c>
      <c r="G129" s="100" t="str">
        <f>VLOOKUP(D129,Настройки!$B$8:$I$192,4,FALSE)</f>
        <v xml:space="preserve">Проведение инструктажа по охране труда. </v>
      </c>
      <c r="S129" s="71"/>
    </row>
    <row r="130" spans="1:19" ht="15.6" customHeight="1" x14ac:dyDescent="0.2">
      <c r="A130" s="68" t="e">
        <f t="shared" si="2"/>
        <v>#REF!</v>
      </c>
      <c r="B130" s="172"/>
      <c r="C130" s="174"/>
      <c r="D130" s="72" t="str">
        <f>'Реестр рисков'!D128</f>
        <v>опасность, связанная с наклонами корпуса</v>
      </c>
      <c r="E130" s="73">
        <f>VLOOKUP(D130,Настройки!$B$8:$C$192,2,FALSE)</f>
        <v>1003</v>
      </c>
      <c r="F130" s="74" t="str">
        <f>VLOOKUP(D130,Настройки!$B$8:$I$192,3,FALSE)</f>
        <v>Возникновение заболеваний опорно-двигательного аппарата</v>
      </c>
      <c r="G130" s="100" t="str">
        <f>VLOOKUP(D130,Настройки!$B$8:$I$192,4,FALSE)</f>
        <v>Введение рационального режима труда и отдыха</v>
      </c>
      <c r="S130" s="71"/>
    </row>
    <row r="131" spans="1:19" ht="15.6" customHeight="1" x14ac:dyDescent="0.2">
      <c r="A131" s="68" t="e">
        <f t="shared" si="2"/>
        <v>#REF!</v>
      </c>
      <c r="B131" s="172"/>
      <c r="C131" s="174"/>
      <c r="D131" s="72" t="str">
        <f>'Реестр рисков'!D129</f>
        <v>опасность, связанная с рабочей позой</v>
      </c>
      <c r="E131" s="73">
        <f>VLOOKUP(D131,Настройки!$B$8:$C$192,2,FALSE)</f>
        <v>1004</v>
      </c>
      <c r="F131" s="74" t="str">
        <f>VLOOKUP(D131,Настройки!$B$8:$I$192,3,FALSE)</f>
        <v>Возникновение заболеваний опорно-двигательного аппарата</v>
      </c>
      <c r="G131" s="100" t="str">
        <f>VLOOKUP(D131,Настройки!$B$8:$I$192,4,FALSE)</f>
        <v>Соблюдение правил внутреннего распорядка. Проведение инструктажа по охране труда</v>
      </c>
      <c r="S131" s="71"/>
    </row>
    <row r="132" spans="1:19" ht="15.6" customHeight="1" x14ac:dyDescent="0.2">
      <c r="A132" s="68" t="e">
        <f t="shared" si="2"/>
        <v>#REF!</v>
      </c>
      <c r="B132" s="172"/>
      <c r="C132" s="174"/>
      <c r="D132" s="72" t="str">
        <f>'Реестр рисков'!D130</f>
        <v>опасность перенапряжения зрительного анализатора</v>
      </c>
      <c r="E132" s="73">
        <f>VLOOKUP(D132,Настройки!$B$8:$C$192,2,FALSE)</f>
        <v>1008</v>
      </c>
      <c r="F132" s="74" t="str">
        <f>VLOOKUP(D132,Настройки!$B$8:$I$192,3,FALSE)</f>
        <v>Повышенное утомление</v>
      </c>
      <c r="G132" s="100" t="str">
        <f>VLOOKUP(D132,Настройки!$B$8:$I$192,4,FALSE)</f>
        <v xml:space="preserve">Соблюдение регламентированных перерывов при работе с ПЭВМ. </v>
      </c>
      <c r="S132" s="71"/>
    </row>
    <row r="133" spans="1:19" ht="15.6" customHeight="1" x14ac:dyDescent="0.2">
      <c r="A133" s="68" t="e">
        <f t="shared" si="2"/>
        <v>#REF!</v>
      </c>
      <c r="B133" s="172"/>
      <c r="C133" s="174"/>
      <c r="D133" s="72" t="str">
        <f>'Реестр рисков'!D131</f>
        <v>опасность от электромагнитных излучений</v>
      </c>
      <c r="E133" s="73">
        <f>VLOOKUP(D133,Настройки!$B$8:$C$192,2,FALSE)</f>
        <v>1406</v>
      </c>
      <c r="F133" s="74" t="str">
        <f>VLOOKUP(D133,Настройки!$B$8:$I$192,3,FALSE)</f>
        <v>Переутомления, стресс</v>
      </c>
      <c r="G133" s="100" t="str">
        <f>VLOOKUP(D133,Настройки!$B$8:$I$192,4,FALSE)</f>
        <v>Помещения, где размещаются рабочие места с ПЭВМ, оборудованы защитным заземлением (занулением)</v>
      </c>
      <c r="S133" s="71"/>
    </row>
    <row r="134" spans="1:19" ht="15.6" customHeight="1" x14ac:dyDescent="0.2">
      <c r="A134" s="68" t="e">
        <f t="shared" si="2"/>
        <v>#REF!</v>
      </c>
      <c r="B134" s="172"/>
      <c r="C134" s="174"/>
      <c r="D134" s="72" t="str">
        <f>'Реестр рисков'!D132</f>
        <v>опасность повреждения органов дыхания частицами пыли</v>
      </c>
      <c r="E134" s="73" t="str">
        <f>VLOOKUP(D134,Настройки!$B$8:$C$192,2,FALSE)</f>
        <v>0802</v>
      </c>
      <c r="F134" s="74" t="str">
        <f>VLOOKUP(D134,Настройки!$B$8:$I$192,3,FALSE)</f>
        <v>Аллергия, профессиональные заболевания</v>
      </c>
      <c r="G134" s="100" t="str">
        <f>VLOOKUP(D134,Настройки!$B$8:$I$192,4,FALSE)</f>
        <v xml:space="preserve">Проведения инструктажа по охране труда, уборка помещений </v>
      </c>
      <c r="S134" s="71"/>
    </row>
    <row r="135" spans="1:19" ht="15.6" customHeight="1" x14ac:dyDescent="0.2">
      <c r="A135" s="68" t="e">
        <f t="shared" si="2"/>
        <v>#REF!</v>
      </c>
      <c r="B135" s="172"/>
      <c r="C135" s="174"/>
      <c r="D135" s="72" t="str">
        <f>'Реестр рисков'!D133</f>
        <v>опасность от вдыхания дыма, паров вредных газов и пыли при пожаре</v>
      </c>
      <c r="E135" s="73">
        <f>VLOOKUP(D135,Настройки!$B$8:$C$192,2,FALSE)</f>
        <v>2201</v>
      </c>
      <c r="F135" s="74" t="str">
        <f>VLOOKUP(D135,Настройки!$B$8:$I$192,3,FALSE)</f>
        <v>Отравление продуктами горения в результате возникновения пожара, смерть</v>
      </c>
      <c r="G135" s="100" t="str">
        <f>VLOOKUP(D135,Настройки!$B$8:$I$192,4,FALSE)</f>
        <v xml:space="preserve">Наличие систем оповещения, автоматического пожаротушения, первичных средств пожаротушения </v>
      </c>
      <c r="S135" s="71"/>
    </row>
    <row r="136" spans="1:19" ht="15.6" customHeight="1" x14ac:dyDescent="0.2">
      <c r="A136" s="68" t="e">
        <f t="shared" si="2"/>
        <v>#REF!</v>
      </c>
      <c r="B136" s="169"/>
      <c r="C136" s="175"/>
      <c r="D136" s="72" t="str">
        <f>'Реестр рисков'!D134</f>
        <v>опасность воздействия открытого пламени</v>
      </c>
      <c r="E136" s="73">
        <f>VLOOKUP(D136,Настройки!$B$8:$C$192,2,FALSE)</f>
        <v>2203</v>
      </c>
      <c r="F136" s="74" t="str">
        <f>VLOOKUP(D136,Настройки!$B$8:$I$192,3,FALSE)</f>
        <v>Ожог, получение увечий</v>
      </c>
      <c r="G136" s="100" t="str">
        <f>VLOOKUP(D136,Настройки!$B$8:$I$192,4,FALSE)</f>
        <v xml:space="preserve">Наличие систем оповещения, автоматического пожаротушения, первичных средств пожаротушения </v>
      </c>
      <c r="S136" s="71"/>
    </row>
    <row r="137" spans="1:19" ht="15.6" customHeight="1" x14ac:dyDescent="0.2">
      <c r="A137" s="68" t="e">
        <f>A136+1</f>
        <v>#REF!</v>
      </c>
      <c r="B137" s="168" t="str">
        <f>'Реестр рисков'!B135</f>
        <v>Библиотекарь</v>
      </c>
      <c r="C137" s="173" t="str">
        <f>'Реестр рисков'!C135</f>
        <v>ПЭВМ, документы, книги</v>
      </c>
      <c r="D137" s="72" t="str">
        <f>'Реестр рисков'!D135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137" s="73" t="str">
        <f>VLOOKUP(D137,Настройки!$B$8:$C$192,2,FALSE)</f>
        <v>0202</v>
      </c>
      <c r="F137" s="74" t="str">
        <f>VLOOKUP(D137,Настройки!$B$8:$I$192,3,FALSE)</f>
        <v>Возможность травмирования</v>
      </c>
      <c r="G137" s="100" t="str">
        <f>VLOOKUP(D137,Настройки!$B$8:$I$192,4,FALSE)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137" s="71"/>
    </row>
    <row r="138" spans="1:19" ht="15.6" customHeight="1" x14ac:dyDescent="0.2">
      <c r="A138" s="68" t="e">
        <f>A137+1</f>
        <v>#REF!</v>
      </c>
      <c r="B138" s="172"/>
      <c r="C138" s="174"/>
      <c r="D138" s="72" t="str">
        <f>'Реестр рисков'!D136</f>
        <v>опасность падения из-за потери равновесия, в том числе при спотыкании или подскальзывании</v>
      </c>
      <c r="E138" s="73" t="str">
        <f>VLOOKUP(D138,Настройки!$B$8:$C$192,2,FALSE)</f>
        <v>0102</v>
      </c>
      <c r="F138" s="74" t="str">
        <f>VLOOKUP(D138,Настройки!$B$8:$I$192,3,FALSE)</f>
        <v>Возможность травмирования, переломы</v>
      </c>
      <c r="G138" s="100" t="str">
        <f>VLOOKUP(D138,Настройки!$B$8:$I$192,4,FALSE)</f>
        <v>Проведение инструктажа по охране труда</v>
      </c>
      <c r="S138" s="71"/>
    </row>
    <row r="139" spans="1:19" ht="15.6" customHeight="1" x14ac:dyDescent="0.2">
      <c r="A139" s="68" t="e">
        <f>A138+1</f>
        <v>#REF!</v>
      </c>
      <c r="B139" s="172"/>
      <c r="C139" s="174"/>
      <c r="D139" s="72" t="str">
        <f>'Реестр рисков'!D137</f>
        <v>опасность падения груза</v>
      </c>
      <c r="E139" s="73" t="str">
        <f>VLOOKUP(D139,Настройки!$B$8:$C$192,2,FALSE)</f>
        <v>0124</v>
      </c>
      <c r="F139" s="74" t="str">
        <f>VLOOKUP(D139,Настройки!$B$8:$I$192,3,FALSE)</f>
        <v>Возможность травмирования</v>
      </c>
      <c r="G139" s="100" t="str">
        <f>VLOOKUP(D139,Настройки!$B$8:$I$192,4,FALSE)</f>
        <v>Проведение инструктажа по охране труда</v>
      </c>
      <c r="S139" s="71"/>
    </row>
    <row r="140" spans="1:19" ht="15.6" customHeight="1" x14ac:dyDescent="0.2">
      <c r="A140" s="68" t="e">
        <f>A139+1</f>
        <v>#REF!</v>
      </c>
      <c r="B140" s="172"/>
      <c r="C140" s="174"/>
      <c r="D140" s="72" t="str">
        <f>'Реестр рисков'!D138</f>
        <v>опасность, связанная с перемещением груза вручную</v>
      </c>
      <c r="E140" s="73">
        <f>VLOOKUP(D140,Настройки!$B$8:$C$192,2,FALSE)</f>
        <v>1001</v>
      </c>
      <c r="F140" s="74" t="str">
        <f>VLOOKUP(D140,Настройки!$B$8:$I$192,3,FALSE)</f>
        <v>Возникновение заболеваний опорно-двигательного аппарата</v>
      </c>
      <c r="G140" s="100" t="str">
        <f>VLOOKUP(D140,Настройки!$B$8:$I$192,4,FALSE)</f>
        <v xml:space="preserve">Проведение инструктажа по охране труда. </v>
      </c>
      <c r="S140" s="71"/>
    </row>
    <row r="141" spans="1:19" ht="15.6" customHeight="1" x14ac:dyDescent="0.2">
      <c r="A141" s="68" t="e">
        <f>A140+1</f>
        <v>#REF!</v>
      </c>
      <c r="B141" s="172"/>
      <c r="C141" s="174"/>
      <c r="D141" s="72" t="str">
        <f>'Реестр рисков'!D139</f>
        <v>опасность, связанная с наклонами корпуса</v>
      </c>
      <c r="E141" s="73">
        <f>VLOOKUP(D141,Настройки!$B$8:$C$192,2,FALSE)</f>
        <v>1003</v>
      </c>
      <c r="F141" s="74" t="str">
        <f>VLOOKUP(D141,Настройки!$B$8:$I$192,3,FALSE)</f>
        <v>Возникновение заболеваний опорно-двигательного аппарата</v>
      </c>
      <c r="G141" s="100" t="str">
        <f>VLOOKUP(D141,Настройки!$B$8:$I$192,4,FALSE)</f>
        <v>Введение рационального режима труда и отдыха</v>
      </c>
      <c r="S141" s="71"/>
    </row>
    <row r="142" spans="1:19" ht="15.6" customHeight="1" x14ac:dyDescent="0.2">
      <c r="A142" s="68" t="e">
        <f>A141+1</f>
        <v>#REF!</v>
      </c>
      <c r="B142" s="172"/>
      <c r="C142" s="174"/>
      <c r="D142" s="72" t="str">
        <f>'Реестр рисков'!D140</f>
        <v>опасность, связанная с рабочей позой</v>
      </c>
      <c r="E142" s="73">
        <f>VLOOKUP(D142,Настройки!$B$8:$C$192,2,FALSE)</f>
        <v>1004</v>
      </c>
      <c r="F142" s="74" t="str">
        <f>VLOOKUP(D142,Настройки!$B$8:$I$192,3,FALSE)</f>
        <v>Возникновение заболеваний опорно-двигательного аппарата</v>
      </c>
      <c r="G142" s="100" t="str">
        <f>VLOOKUP(D142,Настройки!$B$8:$I$192,4,FALSE)</f>
        <v>Соблюдение правил внутреннего распорядка. Проведение инструктажа по охране труда</v>
      </c>
      <c r="S142" s="71"/>
    </row>
    <row r="143" spans="1:19" ht="15.6" customHeight="1" x14ac:dyDescent="0.2">
      <c r="A143" s="68" t="e">
        <f>A142+1</f>
        <v>#REF!</v>
      </c>
      <c r="B143" s="172"/>
      <c r="C143" s="174"/>
      <c r="D143" s="72" t="str">
        <f>'Реестр рисков'!D141</f>
        <v>опасность перенапряжения зрительного анализатора</v>
      </c>
      <c r="E143" s="73">
        <f>VLOOKUP(D143,Настройки!$B$8:$C$192,2,FALSE)</f>
        <v>1008</v>
      </c>
      <c r="F143" s="74" t="str">
        <f>VLOOKUP(D143,Настройки!$B$8:$I$192,3,FALSE)</f>
        <v>Повышенное утомление</v>
      </c>
      <c r="G143" s="100" t="str">
        <f>VLOOKUP(D143,Настройки!$B$8:$I$192,4,FALSE)</f>
        <v xml:space="preserve">Соблюдение регламентированных перерывов при работе с ПЭВМ. </v>
      </c>
      <c r="S143" s="71"/>
    </row>
    <row r="144" spans="1:19" ht="15.6" customHeight="1" x14ac:dyDescent="0.2">
      <c r="A144" s="68" t="e">
        <f>A143+1</f>
        <v>#REF!</v>
      </c>
      <c r="B144" s="172"/>
      <c r="C144" s="174"/>
      <c r="D144" s="72" t="str">
        <f>'Реестр рисков'!D142</f>
        <v>опасность от электромагнитных излучений</v>
      </c>
      <c r="E144" s="73">
        <f>VLOOKUP(D144,Настройки!$B$8:$C$192,2,FALSE)</f>
        <v>1406</v>
      </c>
      <c r="F144" s="74" t="str">
        <f>VLOOKUP(D144,Настройки!$B$8:$I$192,3,FALSE)</f>
        <v>Переутомления, стресс</v>
      </c>
      <c r="G144" s="100" t="str">
        <f>VLOOKUP(D144,Настройки!$B$8:$I$192,4,FALSE)</f>
        <v>Помещения, где размещаются рабочие места с ПЭВМ, оборудованы защитным заземлением (занулением)</v>
      </c>
      <c r="S144" s="71"/>
    </row>
    <row r="145" spans="1:19" ht="15.6" customHeight="1" x14ac:dyDescent="0.2">
      <c r="A145" s="68" t="e">
        <f>A144+1</f>
        <v>#REF!</v>
      </c>
      <c r="B145" s="172"/>
      <c r="C145" s="174"/>
      <c r="D145" s="72" t="str">
        <f>'Реестр рисков'!D143</f>
        <v>опасность повреждения органов дыхания частицами пыли</v>
      </c>
      <c r="E145" s="73" t="str">
        <f>VLOOKUP(D145,Настройки!$B$8:$C$192,2,FALSE)</f>
        <v>0802</v>
      </c>
      <c r="F145" s="74" t="str">
        <f>VLOOKUP(D145,Настройки!$B$8:$I$192,3,FALSE)</f>
        <v>Аллергия, профессиональные заболевания</v>
      </c>
      <c r="G145" s="100" t="str">
        <f>VLOOKUP(D145,Настройки!$B$8:$I$192,4,FALSE)</f>
        <v xml:space="preserve">Проведения инструктажа по охране труда, уборка помещений </v>
      </c>
      <c r="S145" s="71"/>
    </row>
    <row r="146" spans="1:19" ht="15.6" customHeight="1" x14ac:dyDescent="0.2">
      <c r="A146" s="68" t="e">
        <f>A145+1</f>
        <v>#REF!</v>
      </c>
      <c r="B146" s="172"/>
      <c r="C146" s="174"/>
      <c r="D146" s="72" t="str">
        <f>'Реестр рисков'!D144</f>
        <v>опасность от вдыхания дыма, паров вредных газов и пыли при пожаре</v>
      </c>
      <c r="E146" s="73">
        <f>VLOOKUP(D146,Настройки!$B$8:$C$192,2,FALSE)</f>
        <v>2201</v>
      </c>
      <c r="F146" s="74" t="str">
        <f>VLOOKUP(D146,Настройки!$B$8:$I$192,3,FALSE)</f>
        <v>Отравление продуктами горения в результате возникновения пожара, смерть</v>
      </c>
      <c r="G146" s="100" t="str">
        <f>VLOOKUP(D146,Настройки!$B$8:$I$192,4,FALSE)</f>
        <v xml:space="preserve">Наличие систем оповещения, автоматического пожаротушения, первичных средств пожаротушения </v>
      </c>
      <c r="S146" s="71"/>
    </row>
    <row r="147" spans="1:19" ht="15.6" customHeight="1" x14ac:dyDescent="0.2">
      <c r="A147" s="68" t="e">
        <f>A146+1</f>
        <v>#REF!</v>
      </c>
      <c r="B147" s="169"/>
      <c r="C147" s="175"/>
      <c r="D147" s="72" t="str">
        <f>'Реестр рисков'!D145</f>
        <v>опасность воздействия открытого пламени</v>
      </c>
      <c r="E147" s="73">
        <f>VLOOKUP(D147,Настройки!$B$8:$C$192,2,FALSE)</f>
        <v>2203</v>
      </c>
      <c r="F147" s="74" t="str">
        <f>VLOOKUP(D147,Настройки!$B$8:$I$192,3,FALSE)</f>
        <v>Ожог, получение увечий</v>
      </c>
      <c r="G147" s="100" t="str">
        <f>VLOOKUP(D147,Настройки!$B$8:$I$192,4,FALSE)</f>
        <v xml:space="preserve">Наличие систем оповещения, автоматического пожаротушения, первичных средств пожаротушения </v>
      </c>
      <c r="S147" s="71"/>
    </row>
    <row r="148" spans="1:19" s="70" customFormat="1" ht="14.1" customHeight="1" x14ac:dyDescent="0.2">
      <c r="B148" s="183" t="str">
        <f>'Реестр рисков'!B146:N146</f>
        <v>Библиотечно-информационная деятельность/Отдел Шамокшская сельская библиотека</v>
      </c>
      <c r="C148" s="184"/>
      <c r="D148" s="184"/>
      <c r="E148" s="184"/>
      <c r="F148" s="185"/>
      <c r="G148" s="98"/>
      <c r="S148" s="71"/>
    </row>
    <row r="149" spans="1:19" ht="15.6" customHeight="1" x14ac:dyDescent="0.2">
      <c r="A149" s="68" t="e">
        <f>A147+1</f>
        <v>#REF!</v>
      </c>
      <c r="B149" s="168" t="str">
        <f>'Реестр рисков'!B147</f>
        <v>Заведующий отделом</v>
      </c>
      <c r="C149" s="173" t="str">
        <f>'Реестр рисков'!C147</f>
        <v>ПЭВМ, документы, книги</v>
      </c>
      <c r="D149" s="72" t="str">
        <f>'Реестр рисков'!D147</f>
        <v>опасность психических нагрузок, стрессов</v>
      </c>
      <c r="E149" s="73">
        <f>VLOOKUP(D149,Настройки!$B$8:$C$192,2,FALSE)</f>
        <v>1007</v>
      </c>
      <c r="F149" s="74" t="str">
        <f>VLOOKUP(D149,Настройки!$B$8:$I$192,3,FALSE)</f>
        <v>Значительные эмоциональные перегрузки, переутомление</v>
      </c>
      <c r="G149" s="100" t="str">
        <f>VLOOKUP(D149,Настройки!$B$8:$I$192,4,FALSE)</f>
        <v>Соблюдение регламентированных перерывов.</v>
      </c>
      <c r="S149" s="71"/>
    </row>
    <row r="150" spans="1:19" ht="15.6" customHeight="1" x14ac:dyDescent="0.2">
      <c r="A150" s="68" t="e">
        <f t="shared" si="2"/>
        <v>#REF!</v>
      </c>
      <c r="B150" s="172"/>
      <c r="C150" s="174"/>
      <c r="D150" s="72" t="str">
        <f>'Реестр рисков'!D148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150" s="73" t="str">
        <f>VLOOKUP(D150,Настройки!$B$8:$C$192,2,FALSE)</f>
        <v>0202</v>
      </c>
      <c r="F150" s="74" t="str">
        <f>VLOOKUP(D150,Настройки!$B$8:$I$192,3,FALSE)</f>
        <v>Возможность травмирования</v>
      </c>
      <c r="G150" s="100" t="str">
        <f>VLOOKUP(D150,Настройки!$B$8:$I$192,4,FALSE)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150" s="71"/>
    </row>
    <row r="151" spans="1:19" ht="15.6" customHeight="1" x14ac:dyDescent="0.2">
      <c r="A151" s="68" t="e">
        <f t="shared" si="2"/>
        <v>#REF!</v>
      </c>
      <c r="B151" s="172"/>
      <c r="C151" s="174"/>
      <c r="D151" s="72" t="str">
        <f>'Реестр рисков'!D149</f>
        <v>опасность падения из-за потери равновесия, в том числе при спотыкании или подскальзывании</v>
      </c>
      <c r="E151" s="73" t="str">
        <f>VLOOKUP(D151,Настройки!$B$8:$C$192,2,FALSE)</f>
        <v>0102</v>
      </c>
      <c r="F151" s="74" t="str">
        <f>VLOOKUP(D151,Настройки!$B$8:$I$192,3,FALSE)</f>
        <v>Возможность травмирования, переломы</v>
      </c>
      <c r="G151" s="100" t="str">
        <f>VLOOKUP(D151,Настройки!$B$8:$I$192,4,FALSE)</f>
        <v>Проведение инструктажа по охране труда</v>
      </c>
      <c r="S151" s="71"/>
    </row>
    <row r="152" spans="1:19" ht="15.6" customHeight="1" x14ac:dyDescent="0.2">
      <c r="A152" s="68" t="e">
        <f t="shared" si="2"/>
        <v>#REF!</v>
      </c>
      <c r="B152" s="172"/>
      <c r="C152" s="174"/>
      <c r="D152" s="72" t="str">
        <f>'Реестр рисков'!D150</f>
        <v>опасность падения груза</v>
      </c>
      <c r="E152" s="73" t="str">
        <f>VLOOKUP(D152,Настройки!$B$8:$C$192,2,FALSE)</f>
        <v>0124</v>
      </c>
      <c r="F152" s="74" t="str">
        <f>VLOOKUP(D152,Настройки!$B$8:$I$192,3,FALSE)</f>
        <v>Возможность травмирования</v>
      </c>
      <c r="G152" s="100" t="str">
        <f>VLOOKUP(D152,Настройки!$B$8:$I$192,4,FALSE)</f>
        <v>Проведение инструктажа по охране труда</v>
      </c>
      <c r="S152" s="71"/>
    </row>
    <row r="153" spans="1:19" ht="15.6" customHeight="1" x14ac:dyDescent="0.2">
      <c r="A153" s="68" t="e">
        <f t="shared" si="2"/>
        <v>#REF!</v>
      </c>
      <c r="B153" s="172"/>
      <c r="C153" s="174"/>
      <c r="D153" s="72" t="str">
        <f>'Реестр рисков'!D151</f>
        <v>опасность, связанная с перемещением груза вручную</v>
      </c>
      <c r="E153" s="73">
        <f>VLOOKUP(D153,Настройки!$B$8:$C$192,2,FALSE)</f>
        <v>1001</v>
      </c>
      <c r="F153" s="74" t="str">
        <f>VLOOKUP(D153,Настройки!$B$8:$I$192,3,FALSE)</f>
        <v>Возникновение заболеваний опорно-двигательного аппарата</v>
      </c>
      <c r="G153" s="100" t="str">
        <f>VLOOKUP(D153,Настройки!$B$8:$I$192,4,FALSE)</f>
        <v xml:space="preserve">Проведение инструктажа по охране труда. </v>
      </c>
      <c r="S153" s="71"/>
    </row>
    <row r="154" spans="1:19" ht="15.6" customHeight="1" x14ac:dyDescent="0.2">
      <c r="A154" s="68" t="e">
        <f t="shared" si="2"/>
        <v>#REF!</v>
      </c>
      <c r="B154" s="172"/>
      <c r="C154" s="174"/>
      <c r="D154" s="72" t="str">
        <f>'Реестр рисков'!D152</f>
        <v>опасность, связанная с наклонами корпуса</v>
      </c>
      <c r="E154" s="73">
        <f>VLOOKUP(D154,Настройки!$B$8:$C$192,2,FALSE)</f>
        <v>1003</v>
      </c>
      <c r="F154" s="74" t="str">
        <f>VLOOKUP(D154,Настройки!$B$8:$I$192,3,FALSE)</f>
        <v>Возникновение заболеваний опорно-двигательного аппарата</v>
      </c>
      <c r="G154" s="100" t="str">
        <f>VLOOKUP(D154,Настройки!$B$8:$I$192,4,FALSE)</f>
        <v>Введение рационального режима труда и отдыха</v>
      </c>
      <c r="S154" s="71"/>
    </row>
    <row r="155" spans="1:19" ht="15.6" customHeight="1" x14ac:dyDescent="0.2">
      <c r="A155" s="68" t="e">
        <f t="shared" si="2"/>
        <v>#REF!</v>
      </c>
      <c r="B155" s="172"/>
      <c r="C155" s="174"/>
      <c r="D155" s="72" t="str">
        <f>'Реестр рисков'!D153</f>
        <v>опасность, связанная с рабочей позой</v>
      </c>
      <c r="E155" s="73">
        <f>VLOOKUP(D155,Настройки!$B$8:$C$192,2,FALSE)</f>
        <v>1004</v>
      </c>
      <c r="F155" s="74" t="str">
        <f>VLOOKUP(D155,Настройки!$B$8:$I$192,3,FALSE)</f>
        <v>Возникновение заболеваний опорно-двигательного аппарата</v>
      </c>
      <c r="G155" s="100" t="str">
        <f>VLOOKUP(D155,Настройки!$B$8:$I$192,4,FALSE)</f>
        <v>Соблюдение правил внутреннего распорядка. Проведение инструктажа по охране труда</v>
      </c>
      <c r="S155" s="71"/>
    </row>
    <row r="156" spans="1:19" ht="15.6" customHeight="1" x14ac:dyDescent="0.2">
      <c r="A156" s="68" t="e">
        <f t="shared" si="2"/>
        <v>#REF!</v>
      </c>
      <c r="B156" s="172"/>
      <c r="C156" s="174"/>
      <c r="D156" s="72" t="str">
        <f>'Реестр рисков'!D154</f>
        <v>опасность перенапряжения зрительного анализатора</v>
      </c>
      <c r="E156" s="73">
        <f>VLOOKUP(D156,Настройки!$B$8:$C$192,2,FALSE)</f>
        <v>1008</v>
      </c>
      <c r="F156" s="74" t="str">
        <f>VLOOKUP(D156,Настройки!$B$8:$I$192,3,FALSE)</f>
        <v>Повышенное утомление</v>
      </c>
      <c r="G156" s="100" t="str">
        <f>VLOOKUP(D156,Настройки!$B$8:$I$192,4,FALSE)</f>
        <v xml:space="preserve">Соблюдение регламентированных перерывов при работе с ПЭВМ. </v>
      </c>
      <c r="S156" s="71"/>
    </row>
    <row r="157" spans="1:19" ht="15.6" customHeight="1" x14ac:dyDescent="0.2">
      <c r="A157" s="68" t="e">
        <f t="shared" si="2"/>
        <v>#REF!</v>
      </c>
      <c r="B157" s="172"/>
      <c r="C157" s="174"/>
      <c r="D157" s="72" t="str">
        <f>'Реестр рисков'!D155</f>
        <v>опасность от электромагнитных излучений</v>
      </c>
      <c r="E157" s="73">
        <f>VLOOKUP(D157,Настройки!$B$8:$C$192,2,FALSE)</f>
        <v>1406</v>
      </c>
      <c r="F157" s="74" t="str">
        <f>VLOOKUP(D157,Настройки!$B$8:$I$192,3,FALSE)</f>
        <v>Переутомления, стресс</v>
      </c>
      <c r="G157" s="100" t="str">
        <f>VLOOKUP(D157,Настройки!$B$8:$I$192,4,FALSE)</f>
        <v>Помещения, где размещаются рабочие места с ПЭВМ, оборудованы защитным заземлением (занулением)</v>
      </c>
      <c r="S157" s="71"/>
    </row>
    <row r="158" spans="1:19" ht="15.6" customHeight="1" x14ac:dyDescent="0.2">
      <c r="A158" s="68" t="e">
        <f t="shared" si="2"/>
        <v>#REF!</v>
      </c>
      <c r="B158" s="172"/>
      <c r="C158" s="174"/>
      <c r="D158" s="72" t="str">
        <f>'Реестр рисков'!D156</f>
        <v>опасность повреждения органов дыхания частицами пыли</v>
      </c>
      <c r="E158" s="73" t="str">
        <f>VLOOKUP(D158,Настройки!$B$8:$C$192,2,FALSE)</f>
        <v>0802</v>
      </c>
      <c r="F158" s="74" t="str">
        <f>VLOOKUP(D158,Настройки!$B$8:$I$192,3,FALSE)</f>
        <v>Аллергия, профессиональные заболевания</v>
      </c>
      <c r="G158" s="100" t="str">
        <f>VLOOKUP(D158,Настройки!$B$8:$I$192,4,FALSE)</f>
        <v xml:space="preserve">Проведения инструктажа по охране труда, уборка помещений </v>
      </c>
      <c r="S158" s="71"/>
    </row>
    <row r="159" spans="1:19" ht="15.6" customHeight="1" x14ac:dyDescent="0.2">
      <c r="A159" s="68" t="e">
        <f t="shared" si="2"/>
        <v>#REF!</v>
      </c>
      <c r="B159" s="172"/>
      <c r="C159" s="174"/>
      <c r="D159" s="72" t="str">
        <f>'Реестр рисков'!D157</f>
        <v>опасность от вдыхания дыма, паров вредных газов и пыли при пожаре</v>
      </c>
      <c r="E159" s="73">
        <f>VLOOKUP(D159,Настройки!$B$8:$C$192,2,FALSE)</f>
        <v>2201</v>
      </c>
      <c r="F159" s="74" t="str">
        <f>VLOOKUP(D159,Настройки!$B$8:$I$192,3,FALSE)</f>
        <v>Отравление продуктами горения в результате возникновения пожара, смерть</v>
      </c>
      <c r="G159" s="100" t="str">
        <f>VLOOKUP(D159,Настройки!$B$8:$I$192,4,FALSE)</f>
        <v xml:space="preserve">Наличие систем оповещения, автоматического пожаротушения, первичных средств пожаротушения </v>
      </c>
      <c r="S159" s="71"/>
    </row>
    <row r="160" spans="1:19" ht="15.6" customHeight="1" x14ac:dyDescent="0.2">
      <c r="A160" s="68" t="e">
        <f t="shared" si="2"/>
        <v>#REF!</v>
      </c>
      <c r="B160" s="169"/>
      <c r="C160" s="175"/>
      <c r="D160" s="72" t="str">
        <f>'Реестр рисков'!D158</f>
        <v>опасность воздействия открытого пламени</v>
      </c>
      <c r="E160" s="73">
        <f>VLOOKUP(D160,Настройки!$B$8:$C$192,2,FALSE)</f>
        <v>2203</v>
      </c>
      <c r="F160" s="74" t="str">
        <f>VLOOKUP(D160,Настройки!$B$8:$I$192,3,FALSE)</f>
        <v>Ожог, получение увечий</v>
      </c>
      <c r="G160" s="100" t="str">
        <f>VLOOKUP(D160,Настройки!$B$8:$I$192,4,FALSE)</f>
        <v xml:space="preserve">Наличие систем оповещения, автоматического пожаротушения, первичных средств пожаротушения </v>
      </c>
      <c r="S160" s="71"/>
    </row>
    <row r="161" spans="1:19" s="70" customFormat="1" ht="14.1" customHeight="1" x14ac:dyDescent="0.2">
      <c r="B161" s="183" t="str">
        <f>'Реестр рисков'!B159:N159</f>
        <v>Библиотечно-информационная деятельность/Отдел Радио "Лодья"</v>
      </c>
      <c r="C161" s="184"/>
      <c r="D161" s="184"/>
      <c r="E161" s="184"/>
      <c r="F161" s="185"/>
      <c r="G161" s="98"/>
      <c r="S161" s="71"/>
    </row>
    <row r="162" spans="1:19" ht="15.6" customHeight="1" x14ac:dyDescent="0.2">
      <c r="A162" s="68" t="e">
        <f>A136+1</f>
        <v>#REF!</v>
      </c>
      <c r="B162" s="168" t="str">
        <f>'Реестр рисков'!B160</f>
        <v>Режиссер</v>
      </c>
      <c r="C162" s="173" t="str">
        <f>'Реестр рисков'!C160</f>
        <v>ПЭВМ, записывающие устройства, радиотранслирующая аппаратура</v>
      </c>
      <c r="D162" s="72" t="str">
        <f>'Реестр рисков'!D160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E162" s="73" t="str">
        <f>VLOOKUP(D162,Настройки!$B$8:$C$192,2,FALSE)</f>
        <v>0202</v>
      </c>
      <c r="F162" s="74" t="str">
        <f>VLOOKUP(D162,Настройки!$B$8:$I$192,3,FALSE)</f>
        <v>Возможность травмирования</v>
      </c>
      <c r="G162" s="100" t="str">
        <f>VLOOKUP(D162,Настройки!$B$8:$I$192,4,FALSE)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S162" s="71"/>
    </row>
    <row r="163" spans="1:19" ht="15.6" customHeight="1" x14ac:dyDescent="0.2">
      <c r="A163" s="68" t="e">
        <f t="shared" si="2"/>
        <v>#REF!</v>
      </c>
      <c r="B163" s="172"/>
      <c r="C163" s="174"/>
      <c r="D163" s="72" t="str">
        <f>'Реестр рисков'!D161</f>
        <v>опасность падения из-за потери равновесия, в том числе при спотыкании или подскальзывании</v>
      </c>
      <c r="E163" s="73" t="str">
        <f>VLOOKUP(D163,Настройки!$B$8:$C$192,2,FALSE)</f>
        <v>0102</v>
      </c>
      <c r="F163" s="74" t="str">
        <f>VLOOKUP(D163,Настройки!$B$8:$I$192,3,FALSE)</f>
        <v>Возможность травмирования, переломы</v>
      </c>
      <c r="G163" s="100" t="str">
        <f>VLOOKUP(D163,Настройки!$B$8:$I$192,4,FALSE)</f>
        <v>Проведение инструктажа по охране труда</v>
      </c>
      <c r="S163" s="71"/>
    </row>
    <row r="164" spans="1:19" ht="15.6" customHeight="1" x14ac:dyDescent="0.2">
      <c r="A164" s="68" t="e">
        <f t="shared" si="2"/>
        <v>#REF!</v>
      </c>
      <c r="B164" s="172"/>
      <c r="C164" s="174"/>
      <c r="D164" s="72" t="str">
        <f>'Реестр рисков'!D162</f>
        <v>опасность перенапряжения зрительного анализатора</v>
      </c>
      <c r="E164" s="73">
        <f>VLOOKUP(D164,Настройки!$B$8:$C$192,2,FALSE)</f>
        <v>1008</v>
      </c>
      <c r="F164" s="74" t="str">
        <f>VLOOKUP(D164,Настройки!$B$8:$I$192,3,FALSE)</f>
        <v>Повышенное утомление</v>
      </c>
      <c r="G164" s="100" t="str">
        <f>VLOOKUP(D164,Настройки!$B$8:$I$192,4,FALSE)</f>
        <v xml:space="preserve">Соблюдение регламентированных перерывов при работе с ПЭВМ. </v>
      </c>
      <c r="S164" s="71"/>
    </row>
    <row r="165" spans="1:19" ht="15.6" customHeight="1" x14ac:dyDescent="0.2">
      <c r="A165" s="68" t="e">
        <f t="shared" si="2"/>
        <v>#REF!</v>
      </c>
      <c r="B165" s="172"/>
      <c r="C165" s="174"/>
      <c r="D165" s="72" t="str">
        <f>'Реестр рисков'!D163</f>
        <v>опасность от электромагнитных излучений</v>
      </c>
      <c r="E165" s="73">
        <f>VLOOKUP(D165,Настройки!$B$8:$C$192,2,FALSE)</f>
        <v>1406</v>
      </c>
      <c r="F165" s="74" t="str">
        <f>VLOOKUP(D165,Настройки!$B$8:$I$192,3,FALSE)</f>
        <v>Переутомления, стресс</v>
      </c>
      <c r="G165" s="100" t="str">
        <f>VLOOKUP(D165,Настройки!$B$8:$I$192,4,FALSE)</f>
        <v>Помещения, где размещаются рабочие места с ПЭВМ, оборудованы защитным заземлением (занулением)</v>
      </c>
      <c r="S165" s="71"/>
    </row>
    <row r="166" spans="1:19" ht="15.6" customHeight="1" x14ac:dyDescent="0.2">
      <c r="A166" s="68" t="e">
        <f t="shared" si="2"/>
        <v>#REF!</v>
      </c>
      <c r="B166" s="172"/>
      <c r="C166" s="174"/>
      <c r="D166" s="72" t="str">
        <f>'Реестр рисков'!D164</f>
        <v>опасность от вдыхания дыма, паров вредных газов и пыли при пожаре</v>
      </c>
      <c r="E166" s="73">
        <f>VLOOKUP(D166,Настройки!$B$8:$C$192,2,FALSE)</f>
        <v>2201</v>
      </c>
      <c r="F166" s="74" t="str">
        <f>VLOOKUP(D166,Настройки!$B$8:$I$192,3,FALSE)</f>
        <v>Отравление продуктами горения в результате возникновения пожара, смерть</v>
      </c>
      <c r="G166" s="100" t="str">
        <f>VLOOKUP(D166,Настройки!$B$8:$I$192,4,FALSE)</f>
        <v xml:space="preserve">Наличие систем оповещения, автоматического пожаротушения, первичных средств пожаротушения </v>
      </c>
      <c r="S166" s="71"/>
    </row>
    <row r="167" spans="1:19" ht="15.75" customHeight="1" x14ac:dyDescent="0.2">
      <c r="A167" s="68" t="e">
        <f t="shared" si="2"/>
        <v>#REF!</v>
      </c>
      <c r="B167" s="169"/>
      <c r="C167" s="175"/>
      <c r="D167" s="72" t="str">
        <f>'Реестр рисков'!D165</f>
        <v>опасность воздействия открытого пламени</v>
      </c>
      <c r="E167" s="73">
        <f>VLOOKUP(D167,Настройки!$B$8:$C$192,2,FALSE)</f>
        <v>2203</v>
      </c>
      <c r="F167" s="74" t="str">
        <f>VLOOKUP(D167,Настройки!$B$8:$I$192,3,FALSE)</f>
        <v>Ожог, получение увечий</v>
      </c>
      <c r="G167" s="100" t="str">
        <f>VLOOKUP(D167,Настройки!$B$8:$I$192,4,FALSE)</f>
        <v xml:space="preserve">Наличие систем оповещения, автоматического пожаротушения, первичных средств пожаротушения </v>
      </c>
      <c r="S167" s="71"/>
    </row>
  </sheetData>
  <dataConsolidate/>
  <mergeCells count="45">
    <mergeCell ref="B13:F13"/>
    <mergeCell ref="B21:F21"/>
    <mergeCell ref="B28:F28"/>
    <mergeCell ref="B52:F52"/>
    <mergeCell ref="B76:F76"/>
    <mergeCell ref="B113:B123"/>
    <mergeCell ref="C113:C123"/>
    <mergeCell ref="B125:B136"/>
    <mergeCell ref="C125:C136"/>
    <mergeCell ref="B162:B167"/>
    <mergeCell ref="C162:C167"/>
    <mergeCell ref="B124:F124"/>
    <mergeCell ref="B137:B147"/>
    <mergeCell ref="C137:C147"/>
    <mergeCell ref="B148:F148"/>
    <mergeCell ref="B149:B160"/>
    <mergeCell ref="C149:C160"/>
    <mergeCell ref="B161:F161"/>
    <mergeCell ref="B77:B88"/>
    <mergeCell ref="C77:C88"/>
    <mergeCell ref="B89:B99"/>
    <mergeCell ref="C89:C99"/>
    <mergeCell ref="B101:B112"/>
    <mergeCell ref="C101:C112"/>
    <mergeCell ref="B100:F100"/>
    <mergeCell ref="B41:B51"/>
    <mergeCell ref="C41:C51"/>
    <mergeCell ref="B53:B64"/>
    <mergeCell ref="C53:C64"/>
    <mergeCell ref="B65:B75"/>
    <mergeCell ref="C65:C75"/>
    <mergeCell ref="B14:B20"/>
    <mergeCell ref="C14:C20"/>
    <mergeCell ref="B22:B27"/>
    <mergeCell ref="C22:C27"/>
    <mergeCell ref="B29:B40"/>
    <mergeCell ref="C29:C40"/>
    <mergeCell ref="B7:G7"/>
    <mergeCell ref="B8:G8"/>
    <mergeCell ref="E10:E11"/>
    <mergeCell ref="F10:F11"/>
    <mergeCell ref="G10:G11"/>
    <mergeCell ref="B10:B11"/>
    <mergeCell ref="C10:C11"/>
    <mergeCell ref="D10:D11"/>
  </mergeCells>
  <dataValidations count="1">
    <dataValidation type="list" allowBlank="1" showInputMessage="1" showErrorMessage="1" sqref="S11:S167">
      <formula1>$S$11:$S$109</formula1>
    </dataValidation>
  </dataValidations>
  <pageMargins left="0.51181102362204722" right="0.70866141732283472" top="0.94488188976377963" bottom="0.35433070866141736" header="0.31496062992125984" footer="0.31496062992125984"/>
  <pageSetup paperSize="9" scale="6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Настройки!$B$8:$B$192</xm:f>
          </x14:formula1>
          <xm:sqref>D14:D20 D22:D27 D29:D51 D53:D75 D77:D99 D101:D123 D125:D147 D149:D160 D162:D167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83"/>
  <sheetViews>
    <sheetView zoomScale="75" zoomScaleNormal="75" zoomScalePageLayoutView="75" workbookViewId="0">
      <pane xSplit="1" ySplit="22" topLeftCell="B161" activePane="bottomRight" state="frozen"/>
      <selection pane="topRight" activeCell="B1" sqref="B1"/>
      <selection pane="bottomLeft" activeCell="A7" sqref="A7"/>
      <selection pane="bottomRight" activeCell="B18" sqref="B18:G18"/>
    </sheetView>
  </sheetViews>
  <sheetFormatPr defaultColWidth="8.7109375" defaultRowHeight="12.75" x14ac:dyDescent="0.2"/>
  <cols>
    <col min="1" max="1" width="7.7109375" style="68" hidden="1" customWidth="1"/>
    <col min="2" max="2" width="18.42578125" style="68" customWidth="1"/>
    <col min="3" max="3" width="60" style="68" customWidth="1"/>
    <col min="4" max="4" width="53.42578125" style="49" customWidth="1"/>
    <col min="5" max="5" width="15.85546875" style="49" customWidth="1"/>
    <col min="6" max="6" width="12.7109375" style="49" customWidth="1"/>
    <col min="7" max="7" width="15.28515625" style="49" customWidth="1"/>
    <col min="8" max="8" width="45.7109375" style="68" customWidth="1"/>
    <col min="9" max="9" width="31.28515625" style="68" customWidth="1"/>
    <col min="10" max="10" width="36.42578125" style="50" hidden="1" customWidth="1"/>
    <col min="11" max="18" width="8.7109375" style="68"/>
    <col min="19" max="19" width="55.7109375" style="68" customWidth="1"/>
    <col min="20" max="16384" width="8.7109375" style="68"/>
  </cols>
  <sheetData>
    <row r="1" spans="1:58" x14ac:dyDescent="0.2">
      <c r="J1" s="101"/>
    </row>
    <row r="2" spans="1:58" x14ac:dyDescent="0.2">
      <c r="J2" s="101"/>
    </row>
    <row r="3" spans="1:58" x14ac:dyDescent="0.2">
      <c r="J3" s="101"/>
    </row>
    <row r="4" spans="1:58" x14ac:dyDescent="0.2">
      <c r="J4" s="101"/>
    </row>
    <row r="5" spans="1:58" x14ac:dyDescent="0.2">
      <c r="J5" s="101"/>
    </row>
    <row r="6" spans="1:58" x14ac:dyDescent="0.2">
      <c r="J6" s="101"/>
    </row>
    <row r="7" spans="1:58" x14ac:dyDescent="0.2">
      <c r="J7" s="101"/>
    </row>
    <row r="8" spans="1:58" x14ac:dyDescent="0.2">
      <c r="J8" s="101"/>
    </row>
    <row r="9" spans="1:58" x14ac:dyDescent="0.2">
      <c r="J9" s="101"/>
    </row>
    <row r="10" spans="1:58" x14ac:dyDescent="0.2">
      <c r="J10" s="101"/>
    </row>
    <row r="11" spans="1:58" s="65" customFormat="1" ht="18" customHeight="1" x14ac:dyDescent="0.25">
      <c r="A11" s="61"/>
      <c r="B11" s="62"/>
      <c r="C11" s="62"/>
      <c r="D11" s="63"/>
      <c r="E11" s="87" t="s">
        <v>365</v>
      </c>
      <c r="F11" s="63"/>
      <c r="G11" s="76"/>
      <c r="H11" s="77"/>
      <c r="I11" s="77"/>
      <c r="J11" s="57"/>
      <c r="L11" s="64"/>
      <c r="M11" s="64"/>
      <c r="N11" s="64"/>
      <c r="Q11" s="64"/>
      <c r="AJ11" s="64"/>
      <c r="BF11" s="64"/>
    </row>
    <row r="12" spans="1:58" s="65" customFormat="1" ht="18" customHeight="1" x14ac:dyDescent="0.25">
      <c r="A12" s="61"/>
      <c r="B12" s="62"/>
      <c r="C12" s="62"/>
      <c r="D12" s="63"/>
      <c r="E12" s="87" t="s">
        <v>368</v>
      </c>
      <c r="F12" s="63"/>
      <c r="G12" s="77" t="s">
        <v>366</v>
      </c>
      <c r="H12" s="77"/>
      <c r="I12" s="77"/>
      <c r="J12" s="57"/>
      <c r="L12" s="64"/>
      <c r="M12" s="64"/>
      <c r="N12" s="64"/>
      <c r="Q12" s="64"/>
      <c r="AJ12" s="64"/>
      <c r="BF12" s="64"/>
    </row>
    <row r="13" spans="1:58" s="65" customFormat="1" ht="18" customHeight="1" x14ac:dyDescent="0.25">
      <c r="A13" s="61"/>
      <c r="B13" s="63"/>
      <c r="C13" s="63"/>
      <c r="D13" s="63"/>
      <c r="E13" s="79" t="s">
        <v>457</v>
      </c>
      <c r="F13" s="63"/>
      <c r="G13" s="78"/>
      <c r="H13" s="78"/>
      <c r="I13" s="78"/>
      <c r="J13" s="59"/>
      <c r="L13" s="66"/>
      <c r="M13" s="66"/>
      <c r="N13" s="66"/>
      <c r="Q13" s="66"/>
      <c r="AJ13" s="66"/>
      <c r="BF13" s="66"/>
    </row>
    <row r="14" spans="1:58" s="65" customFormat="1" ht="20.45" customHeight="1" x14ac:dyDescent="0.25">
      <c r="A14" s="61"/>
      <c r="B14" s="63"/>
      <c r="C14" s="63"/>
      <c r="D14" s="63"/>
      <c r="E14" s="88" t="s">
        <v>367</v>
      </c>
      <c r="F14" s="63"/>
      <c r="G14" s="80"/>
      <c r="H14" s="81"/>
      <c r="I14" s="82"/>
      <c r="J14" s="60"/>
      <c r="L14" s="67"/>
      <c r="M14" s="67"/>
      <c r="N14" s="67"/>
      <c r="Q14" s="67"/>
      <c r="AJ14" s="67"/>
      <c r="BF14" s="67"/>
    </row>
    <row r="15" spans="1:58" s="65" customFormat="1" ht="18" customHeight="1" x14ac:dyDescent="0.25">
      <c r="A15" s="61"/>
      <c r="B15" s="63"/>
      <c r="C15" s="63"/>
      <c r="D15" s="63"/>
      <c r="E15" s="79" t="s">
        <v>456</v>
      </c>
      <c r="F15" s="63"/>
      <c r="G15" s="79"/>
      <c r="H15" s="79"/>
      <c r="I15" s="79"/>
      <c r="J15" s="59"/>
      <c r="L15" s="66"/>
      <c r="M15" s="66"/>
      <c r="N15" s="66"/>
      <c r="Q15" s="66"/>
      <c r="AJ15" s="66"/>
      <c r="BF15" s="66"/>
    </row>
    <row r="16" spans="1:58" ht="14.1" customHeight="1" x14ac:dyDescent="0.2">
      <c r="D16" s="69"/>
    </row>
    <row r="17" spans="1:19" ht="30" customHeight="1" x14ac:dyDescent="0.45">
      <c r="B17" s="159" t="s">
        <v>453</v>
      </c>
      <c r="C17" s="159"/>
      <c r="D17" s="159"/>
      <c r="E17" s="159"/>
      <c r="F17" s="159"/>
      <c r="G17" s="159"/>
      <c r="J17" s="102" t="s">
        <v>458</v>
      </c>
    </row>
    <row r="18" spans="1:19" ht="42.75" customHeight="1" x14ac:dyDescent="0.2">
      <c r="B18" s="159" t="str">
        <f>'Реестр рисков'!B6:N6</f>
        <v>Муниципальное казенное учреждение "Лодейнопольская межпоселенческая центральная районная библиотека"</v>
      </c>
      <c r="C18" s="159"/>
      <c r="D18" s="159"/>
      <c r="E18" s="159"/>
      <c r="F18" s="159"/>
      <c r="G18" s="159"/>
    </row>
    <row r="19" spans="1:19" ht="14.1" customHeight="1" x14ac:dyDescent="0.2">
      <c r="D19" s="69"/>
      <c r="E19" s="69"/>
    </row>
    <row r="20" spans="1:19" ht="35.1" customHeight="1" x14ac:dyDescent="0.2">
      <c r="B20" s="160" t="s">
        <v>370</v>
      </c>
      <c r="C20" s="160" t="s">
        <v>364</v>
      </c>
      <c r="D20" s="162" t="s">
        <v>2</v>
      </c>
      <c r="E20" s="164" t="s">
        <v>22</v>
      </c>
      <c r="F20" s="165"/>
      <c r="G20" s="166"/>
    </row>
    <row r="21" spans="1:19" s="70" customFormat="1" ht="35.1" customHeight="1" x14ac:dyDescent="0.2">
      <c r="B21" s="161"/>
      <c r="C21" s="161"/>
      <c r="D21" s="163"/>
      <c r="E21" s="89" t="s">
        <v>465</v>
      </c>
      <c r="F21" s="89" t="s">
        <v>466</v>
      </c>
      <c r="G21" s="89" t="s">
        <v>476</v>
      </c>
      <c r="J21" s="50"/>
      <c r="S21" s="71"/>
    </row>
    <row r="22" spans="1:19" s="70" customFormat="1" ht="18" customHeight="1" x14ac:dyDescent="0.2">
      <c r="B22" s="84">
        <v>1</v>
      </c>
      <c r="C22" s="84">
        <v>3</v>
      </c>
      <c r="D22" s="90">
        <v>5</v>
      </c>
      <c r="E22" s="91">
        <v>6</v>
      </c>
      <c r="F22" s="91">
        <v>7</v>
      </c>
      <c r="G22" s="91">
        <v>8</v>
      </c>
      <c r="J22" s="51"/>
      <c r="S22" s="71"/>
    </row>
    <row r="23" spans="1:19" s="70" customFormat="1" ht="18" customHeight="1" x14ac:dyDescent="0.2">
      <c r="B23" s="186" t="str">
        <f>'Реестр рисков'!B11:N11</f>
        <v>Руководство</v>
      </c>
      <c r="C23" s="187"/>
      <c r="D23" s="187"/>
      <c r="E23" s="187"/>
      <c r="F23" s="187"/>
      <c r="G23" s="188"/>
      <c r="J23" s="51"/>
      <c r="S23" s="71"/>
    </row>
    <row r="24" spans="1:19" ht="18" customHeight="1" x14ac:dyDescent="0.2">
      <c r="A24" s="68" t="e">
        <v>#REF!</v>
      </c>
      <c r="B24" s="173" t="str">
        <f>'Реестр рисков'!B12</f>
        <v>Директор</v>
      </c>
      <c r="C24" s="85" t="str">
        <f t="shared" ref="C24" si="0">SUBSTITUTE(J24,"опасность","Риск")</f>
        <v>Риск психических нагрузок, стрессов</v>
      </c>
      <c r="D24" s="92" t="str">
        <f>'Реестр рисков'!G12</f>
        <v>Соблюдение регламентированных перерывов.</v>
      </c>
      <c r="E24" s="176" t="str">
        <f>'Реестр рисков'!H12</f>
        <v>3</v>
      </c>
      <c r="F24" s="75" t="str">
        <f>'Реестр рисков'!I12</f>
        <v>4</v>
      </c>
      <c r="G24" s="75">
        <f>'Реестр рисков'!J12</f>
        <v>12</v>
      </c>
      <c r="J24" s="52" t="str">
        <f>'Реестр рисков'!D12</f>
        <v>опасность психических нагрузок, стрессов</v>
      </c>
      <c r="S24" s="71"/>
    </row>
    <row r="25" spans="1:19" ht="18" customHeight="1" x14ac:dyDescent="0.2">
      <c r="A25" s="68" t="e">
        <v>#REF!</v>
      </c>
      <c r="B25" s="174"/>
      <c r="C25" s="85" t="str">
        <f t="shared" ref="C25:C92" si="1">SUBSTITUTE(J25,"опасность","Риск")</f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25" s="92" t="str">
        <f>'Реестр рисков'!G13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25" s="176" t="str">
        <f>'Реестр рисков'!H13</f>
        <v>2</v>
      </c>
      <c r="F25" s="75" t="str">
        <f>'Реестр рисков'!I13</f>
        <v>3</v>
      </c>
      <c r="G25" s="75">
        <f>'Реестр рисков'!J13</f>
        <v>6</v>
      </c>
      <c r="J25" s="52" t="str">
        <f>'Реестр рисков'!D13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25" s="71"/>
    </row>
    <row r="26" spans="1:19" ht="18" customHeight="1" x14ac:dyDescent="0.2">
      <c r="A26" s="68" t="e">
        <v>#REF!</v>
      </c>
      <c r="B26" s="174"/>
      <c r="C26" s="85" t="str">
        <f t="shared" si="1"/>
        <v>Риск падения из-за потери равновесия, в том числе при спотыкании или подскальзывании</v>
      </c>
      <c r="D26" s="92" t="str">
        <f>'Реестр рисков'!G14</f>
        <v>Проведение инструктажа по охране труда</v>
      </c>
      <c r="E26" s="176" t="str">
        <f>'Реестр рисков'!H14</f>
        <v>2</v>
      </c>
      <c r="F26" s="75" t="str">
        <f>'Реестр рисков'!I14</f>
        <v>3</v>
      </c>
      <c r="G26" s="75">
        <f>'Реестр рисков'!J14</f>
        <v>6</v>
      </c>
      <c r="J26" s="52" t="str">
        <f>'Реестр рисков'!D14</f>
        <v>опасность падения из-за потери равновесия, в том числе при спотыкании или подскальзывании</v>
      </c>
      <c r="S26" s="71"/>
    </row>
    <row r="27" spans="1:19" ht="18" customHeight="1" x14ac:dyDescent="0.2">
      <c r="A27" s="68" t="e">
        <v>#REF!</v>
      </c>
      <c r="B27" s="174"/>
      <c r="C27" s="85" t="str">
        <f t="shared" si="1"/>
        <v>Риск перенапряжения зрительного анализатора</v>
      </c>
      <c r="D27" s="92" t="str">
        <f>'Реестр рисков'!G15</f>
        <v xml:space="preserve">Соблюдение регламентированных перерывов при работе с ПЭВМ. </v>
      </c>
      <c r="E27" s="176" t="str">
        <f>'Реестр рисков'!H15</f>
        <v>2</v>
      </c>
      <c r="F27" s="75" t="str">
        <f>'Реестр рисков'!I15</f>
        <v>3</v>
      </c>
      <c r="G27" s="75">
        <f>'Реестр рисков'!J15</f>
        <v>6</v>
      </c>
      <c r="J27" s="52" t="str">
        <f>'Реестр рисков'!D15</f>
        <v>опасность перенапряжения зрительного анализатора</v>
      </c>
      <c r="S27" s="71"/>
    </row>
    <row r="28" spans="1:19" ht="18" customHeight="1" x14ac:dyDescent="0.2">
      <c r="A28" s="68" t="e">
        <v>#REF!</v>
      </c>
      <c r="B28" s="174"/>
      <c r="C28" s="85" t="str">
        <f t="shared" si="1"/>
        <v>Риск от электромагнитных излучений</v>
      </c>
      <c r="D28" s="92" t="str">
        <f>'Реестр рисков'!G16</f>
        <v>Помещения, где размещаются рабочие места с ПЭВМ, оборудованы защитным заземлением (занулением)</v>
      </c>
      <c r="E28" s="176" t="str">
        <f>'Реестр рисков'!H16</f>
        <v>2</v>
      </c>
      <c r="F28" s="75" t="str">
        <f>'Реестр рисков'!I16</f>
        <v>3</v>
      </c>
      <c r="G28" s="75">
        <f>'Реестр рисков'!J16</f>
        <v>6</v>
      </c>
      <c r="J28" s="52" t="str">
        <f>'Реестр рисков'!D16</f>
        <v>опасность от электромагнитных излучений</v>
      </c>
      <c r="S28" s="71"/>
    </row>
    <row r="29" spans="1:19" ht="18" customHeight="1" x14ac:dyDescent="0.2">
      <c r="A29" s="68" t="e">
        <v>#REF!</v>
      </c>
      <c r="B29" s="174"/>
      <c r="C29" s="85" t="str">
        <f t="shared" si="1"/>
        <v>Риск от вдыхания дыма, паров вредных газов и пыли при пожаре</v>
      </c>
      <c r="D29" s="92" t="str">
        <f>'Реестр рисков'!G17</f>
        <v xml:space="preserve">Наличие систем оповещения, автоматического пожаротушения, первичных средств пожаротушения </v>
      </c>
      <c r="E29" s="176" t="str">
        <f>'Реестр рисков'!H17</f>
        <v>2</v>
      </c>
      <c r="F29" s="75" t="str">
        <f>'Реестр рисков'!I17</f>
        <v>5</v>
      </c>
      <c r="G29" s="75">
        <f>'Реестр рисков'!J17</f>
        <v>10</v>
      </c>
      <c r="J29" s="52" t="str">
        <f>'Реестр рисков'!D17</f>
        <v>опасность от вдыхания дыма, паров вредных газов и пыли при пожаре</v>
      </c>
      <c r="S29" s="71"/>
    </row>
    <row r="30" spans="1:19" ht="18" customHeight="1" x14ac:dyDescent="0.2">
      <c r="A30" s="68" t="e">
        <v>#REF!</v>
      </c>
      <c r="B30" s="175"/>
      <c r="C30" s="85" t="str">
        <f t="shared" si="1"/>
        <v>Риск воздействия открытого пламени</v>
      </c>
      <c r="D30" s="92" t="str">
        <f>'Реестр рисков'!G18</f>
        <v xml:space="preserve">Наличие систем оповещения, автоматического пожаротушения, первичных средств пожаротушения </v>
      </c>
      <c r="E30" s="176" t="str">
        <f>'Реестр рисков'!H18</f>
        <v>2</v>
      </c>
      <c r="F30" s="75" t="str">
        <f>'Реестр рисков'!I18</f>
        <v>5</v>
      </c>
      <c r="G30" s="75">
        <f>'Реестр рисков'!J18</f>
        <v>10</v>
      </c>
      <c r="J30" s="52" t="str">
        <f>'Реестр рисков'!D18</f>
        <v>опасность воздействия открытого пламени</v>
      </c>
      <c r="S30" s="71"/>
    </row>
    <row r="31" spans="1:19" s="70" customFormat="1" ht="18" customHeight="1" x14ac:dyDescent="0.2">
      <c r="B31" s="186" t="str">
        <f>'Реестр рисков'!B19:N19</f>
        <v>Бухгалтерия</v>
      </c>
      <c r="C31" s="187"/>
      <c r="D31" s="187"/>
      <c r="E31" s="187"/>
      <c r="F31" s="187"/>
      <c r="G31" s="188"/>
      <c r="J31" s="51"/>
      <c r="S31" s="71"/>
    </row>
    <row r="32" spans="1:19" ht="18" customHeight="1" x14ac:dyDescent="0.2">
      <c r="A32" s="68" t="e">
        <v>#REF!</v>
      </c>
      <c r="B32" s="173" t="str">
        <f>'Реестр рисков'!B20</f>
        <v>Главный бухгалтер, документовед</v>
      </c>
      <c r="C32" s="85" t="str">
        <f t="shared" si="1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32" s="92" t="str">
        <f>'Реестр рисков'!G20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32" s="176" t="str">
        <f>'Реестр рисков'!H20</f>
        <v>2</v>
      </c>
      <c r="F32" s="75" t="str">
        <f>'Реестр рисков'!I20</f>
        <v>3</v>
      </c>
      <c r="G32" s="75">
        <f>'Реестр рисков'!J20</f>
        <v>6</v>
      </c>
      <c r="J32" s="52" t="str">
        <f>'Реестр рисков'!D20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32" s="71"/>
    </row>
    <row r="33" spans="1:19" ht="18" customHeight="1" x14ac:dyDescent="0.2">
      <c r="A33" s="68" t="e">
        <v>#REF!</v>
      </c>
      <c r="B33" s="174"/>
      <c r="C33" s="85" t="str">
        <f t="shared" si="1"/>
        <v>Риск падения из-за потери равновесия, в том числе при спотыкании или подскальзывании</v>
      </c>
      <c r="D33" s="92" t="str">
        <f>'Реестр рисков'!G21</f>
        <v>Проведение инструктажа по охране труда</v>
      </c>
      <c r="E33" s="176" t="str">
        <f>'Реестр рисков'!H21</f>
        <v>2</v>
      </c>
      <c r="F33" s="75" t="str">
        <f>'Реестр рисков'!I21</f>
        <v>3</v>
      </c>
      <c r="G33" s="75">
        <f>'Реестр рисков'!J21</f>
        <v>6</v>
      </c>
      <c r="J33" s="52" t="str">
        <f>'Реестр рисков'!D21</f>
        <v>опасность падения из-за потери равновесия, в том числе при спотыкании или подскальзывании</v>
      </c>
      <c r="S33" s="71"/>
    </row>
    <row r="34" spans="1:19" ht="18" customHeight="1" x14ac:dyDescent="0.2">
      <c r="A34" s="68" t="e">
        <v>#REF!</v>
      </c>
      <c r="B34" s="174"/>
      <c r="C34" s="85" t="str">
        <f t="shared" si="1"/>
        <v>Риск перенапряжения зрительного анализатора</v>
      </c>
      <c r="D34" s="92" t="str">
        <f>'Реестр рисков'!G22</f>
        <v xml:space="preserve">Соблюдение регламентированных перерывов при работе с ПЭВМ. </v>
      </c>
      <c r="E34" s="176" t="str">
        <f>'Реестр рисков'!H22</f>
        <v>2</v>
      </c>
      <c r="F34" s="75" t="str">
        <f>'Реестр рисков'!I22</f>
        <v>3</v>
      </c>
      <c r="G34" s="75">
        <f>'Реестр рисков'!J22</f>
        <v>6</v>
      </c>
      <c r="J34" s="52" t="str">
        <f>'Реестр рисков'!D22</f>
        <v>опасность перенапряжения зрительного анализатора</v>
      </c>
      <c r="S34" s="71"/>
    </row>
    <row r="35" spans="1:19" ht="18" customHeight="1" x14ac:dyDescent="0.2">
      <c r="A35" s="68" t="e">
        <v>#REF!</v>
      </c>
      <c r="B35" s="174"/>
      <c r="C35" s="85" t="str">
        <f t="shared" si="1"/>
        <v>Риск от электромагнитных излучений</v>
      </c>
      <c r="D35" s="92" t="str">
        <f>'Реестр рисков'!G23</f>
        <v>Помещения, где размещаются рабочие места с ПЭВМ, оборудованы защитным заземлением (занулением)</v>
      </c>
      <c r="E35" s="176" t="str">
        <f>'Реестр рисков'!H23</f>
        <v>2</v>
      </c>
      <c r="F35" s="75" t="str">
        <f>'Реестр рисков'!I23</f>
        <v>3</v>
      </c>
      <c r="G35" s="75">
        <f>'Реестр рисков'!J23</f>
        <v>6</v>
      </c>
      <c r="J35" s="52" t="str">
        <f>'Реестр рисков'!D23</f>
        <v>опасность от электромагнитных излучений</v>
      </c>
      <c r="S35" s="71"/>
    </row>
    <row r="36" spans="1:19" ht="18" customHeight="1" x14ac:dyDescent="0.2">
      <c r="A36" s="68" t="e">
        <v>#REF!</v>
      </c>
      <c r="B36" s="174"/>
      <c r="C36" s="85" t="str">
        <f t="shared" si="1"/>
        <v>Риск от вдыхания дыма, паров вредных газов и пыли при пожаре</v>
      </c>
      <c r="D36" s="92" t="str">
        <f>'Реестр рисков'!G24</f>
        <v xml:space="preserve">Наличие систем оповещения, автоматического пожаротушения, первичных средств пожаротушения </v>
      </c>
      <c r="E36" s="176" t="str">
        <f>'Реестр рисков'!H24</f>
        <v>2</v>
      </c>
      <c r="F36" s="75" t="str">
        <f>'Реестр рисков'!I24</f>
        <v>5</v>
      </c>
      <c r="G36" s="75">
        <f>'Реестр рисков'!J24</f>
        <v>10</v>
      </c>
      <c r="J36" s="52" t="str">
        <f>'Реестр рисков'!D24</f>
        <v>опасность от вдыхания дыма, паров вредных газов и пыли при пожаре</v>
      </c>
      <c r="S36" s="71"/>
    </row>
    <row r="37" spans="1:19" ht="18" customHeight="1" x14ac:dyDescent="0.2">
      <c r="A37" s="68" t="e">
        <v>#REF!</v>
      </c>
      <c r="B37" s="175"/>
      <c r="C37" s="85" t="str">
        <f t="shared" si="1"/>
        <v>Риск воздействия открытого пламени</v>
      </c>
      <c r="D37" s="92" t="str">
        <f>'Реестр рисков'!G25</f>
        <v xml:space="preserve">Наличие систем оповещения, автоматического пожаротушения, первичных средств пожаротушения </v>
      </c>
      <c r="E37" s="176" t="str">
        <f>'Реестр рисков'!H25</f>
        <v>2</v>
      </c>
      <c r="F37" s="75" t="str">
        <f>'Реестр рисков'!I25</f>
        <v>5</v>
      </c>
      <c r="G37" s="75">
        <f>'Реестр рисков'!J25</f>
        <v>10</v>
      </c>
      <c r="J37" s="52" t="str">
        <f>'Реестр рисков'!D25</f>
        <v>опасность воздействия открытого пламени</v>
      </c>
      <c r="S37" s="71"/>
    </row>
    <row r="38" spans="1:19" s="70" customFormat="1" ht="18" customHeight="1" x14ac:dyDescent="0.2">
      <c r="B38" s="186" t="str">
        <f>'Реестр рисков'!B26:N26</f>
        <v>Библиотечно-информационная деятельность/Отдел комплектования и обработки литературы</v>
      </c>
      <c r="C38" s="187"/>
      <c r="D38" s="187"/>
      <c r="E38" s="187"/>
      <c r="F38" s="187"/>
      <c r="G38" s="188"/>
      <c r="J38" s="51"/>
      <c r="S38" s="71"/>
    </row>
    <row r="39" spans="1:19" ht="18" customHeight="1" x14ac:dyDescent="0.2">
      <c r="A39" s="68" t="e">
        <v>#REF!</v>
      </c>
      <c r="B39" s="173" t="str">
        <f>'Реестр рисков'!B27</f>
        <v>Заведующий отделом</v>
      </c>
      <c r="C39" s="85" t="str">
        <f t="shared" si="1"/>
        <v>Риск психических нагрузок, стрессов</v>
      </c>
      <c r="D39" s="92" t="str">
        <f>'Реестр рисков'!G27</f>
        <v>Соблюдение регламентированных перерывов.</v>
      </c>
      <c r="E39" s="176" t="str">
        <f>'Реестр рисков'!H27</f>
        <v>3</v>
      </c>
      <c r="F39" s="75" t="str">
        <f>'Реестр рисков'!I27</f>
        <v>4</v>
      </c>
      <c r="G39" s="75">
        <f>'Реестр рисков'!J27</f>
        <v>12</v>
      </c>
      <c r="J39" s="52" t="str">
        <f>'Реестр рисков'!D27</f>
        <v>опасность психических нагрузок, стрессов</v>
      </c>
      <c r="S39" s="71"/>
    </row>
    <row r="40" spans="1:19" ht="18" customHeight="1" x14ac:dyDescent="0.2">
      <c r="A40" s="68" t="e">
        <v>#REF!</v>
      </c>
      <c r="B40" s="174"/>
      <c r="C40" s="85" t="str">
        <f t="shared" si="1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40" s="92" t="str">
        <f>'Реестр рисков'!G28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40" s="176" t="str">
        <f>'Реестр рисков'!H28</f>
        <v>2</v>
      </c>
      <c r="F40" s="75" t="str">
        <f>'Реестр рисков'!I28</f>
        <v>3</v>
      </c>
      <c r="G40" s="75">
        <f>'Реестр рисков'!J28</f>
        <v>6</v>
      </c>
      <c r="J40" s="52" t="str">
        <f>'Реестр рисков'!D28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40" s="71"/>
    </row>
    <row r="41" spans="1:19" ht="18" customHeight="1" x14ac:dyDescent="0.2">
      <c r="A41" s="68" t="e">
        <v>#REF!</v>
      </c>
      <c r="B41" s="174"/>
      <c r="C41" s="85" t="str">
        <f t="shared" si="1"/>
        <v>Риск падения из-за потери равновесия, в том числе при спотыкании или подскальзывании</v>
      </c>
      <c r="D41" s="92" t="str">
        <f>'Реестр рисков'!G29</f>
        <v>Проведение инструктажа по охране труда</v>
      </c>
      <c r="E41" s="176" t="str">
        <f>'Реестр рисков'!H29</f>
        <v>2</v>
      </c>
      <c r="F41" s="75" t="str">
        <f>'Реестр рисков'!I29</f>
        <v>3</v>
      </c>
      <c r="G41" s="75">
        <f>'Реестр рисков'!J29</f>
        <v>6</v>
      </c>
      <c r="J41" s="52" t="str">
        <f>'Реестр рисков'!D29</f>
        <v>опасность падения из-за потери равновесия, в том числе при спотыкании или подскальзывании</v>
      </c>
      <c r="S41" s="71"/>
    </row>
    <row r="42" spans="1:19" ht="18" customHeight="1" x14ac:dyDescent="0.2">
      <c r="A42" s="68" t="e">
        <v>#REF!</v>
      </c>
      <c r="B42" s="174"/>
      <c r="C42" s="85" t="str">
        <f t="shared" si="1"/>
        <v>Риск падения груза</v>
      </c>
      <c r="D42" s="92" t="str">
        <f>'Реестр рисков'!G30</f>
        <v>Проведение инструктажа по охране труда</v>
      </c>
      <c r="E42" s="176" t="str">
        <f>'Реестр рисков'!H30</f>
        <v>2</v>
      </c>
      <c r="F42" s="75" t="str">
        <f>'Реестр рисков'!I30</f>
        <v>3</v>
      </c>
      <c r="G42" s="75">
        <f>'Реестр рисков'!J30</f>
        <v>6</v>
      </c>
      <c r="J42" s="52" t="str">
        <f>'Реестр рисков'!D30</f>
        <v>опасность падения груза</v>
      </c>
      <c r="S42" s="71"/>
    </row>
    <row r="43" spans="1:19" ht="18" customHeight="1" x14ac:dyDescent="0.2">
      <c r="A43" s="68" t="e">
        <v>#REF!</v>
      </c>
      <c r="B43" s="174"/>
      <c r="C43" s="85" t="str">
        <f t="shared" si="1"/>
        <v>Риск, связанная с перемещением груза вручную</v>
      </c>
      <c r="D43" s="92" t="str">
        <f>'Реестр рисков'!G31</f>
        <v xml:space="preserve">Проведение инструктажа по охране труда. </v>
      </c>
      <c r="E43" s="176" t="str">
        <f>'Реестр рисков'!H31</f>
        <v>2</v>
      </c>
      <c r="F43" s="75" t="str">
        <f>'Реестр рисков'!I31</f>
        <v>3</v>
      </c>
      <c r="G43" s="75">
        <f>'Реестр рисков'!J31</f>
        <v>6</v>
      </c>
      <c r="J43" s="52" t="str">
        <f>'Реестр рисков'!D31</f>
        <v>опасность, связанная с перемещением груза вручную</v>
      </c>
      <c r="S43" s="71"/>
    </row>
    <row r="44" spans="1:19" ht="18" customHeight="1" x14ac:dyDescent="0.2">
      <c r="A44" s="68" t="e">
        <v>#REF!</v>
      </c>
      <c r="B44" s="174"/>
      <c r="C44" s="85" t="str">
        <f t="shared" si="1"/>
        <v>Риск, связанная с наклонами корпуса</v>
      </c>
      <c r="D44" s="92" t="str">
        <f>'Реестр рисков'!G32</f>
        <v>Введение рационального режима труда и отдыха</v>
      </c>
      <c r="E44" s="176" t="str">
        <f>'Реестр рисков'!H32</f>
        <v>2</v>
      </c>
      <c r="F44" s="75" t="str">
        <f>'Реестр рисков'!I32</f>
        <v>3</v>
      </c>
      <c r="G44" s="75">
        <f>'Реестр рисков'!J32</f>
        <v>6</v>
      </c>
      <c r="J44" s="52" t="str">
        <f>'Реестр рисков'!D32</f>
        <v>опасность, связанная с наклонами корпуса</v>
      </c>
      <c r="S44" s="71"/>
    </row>
    <row r="45" spans="1:19" ht="18" customHeight="1" x14ac:dyDescent="0.2">
      <c r="A45" s="68" t="e">
        <v>#REF!</v>
      </c>
      <c r="B45" s="174"/>
      <c r="C45" s="85" t="str">
        <f t="shared" si="1"/>
        <v>Риск, связанная с рабочей позой</v>
      </c>
      <c r="D45" s="92" t="str">
        <f>'Реестр рисков'!G33</f>
        <v>Соблюдение правил внутреннего распорядка. Проведение инструктажа по охране труда</v>
      </c>
      <c r="E45" s="176" t="str">
        <f>'Реестр рисков'!H33</f>
        <v>2</v>
      </c>
      <c r="F45" s="75" t="str">
        <f>'Реестр рисков'!I33</f>
        <v>3</v>
      </c>
      <c r="G45" s="75">
        <f>'Реестр рисков'!J33</f>
        <v>6</v>
      </c>
      <c r="J45" s="52" t="str">
        <f>'Реестр рисков'!D33</f>
        <v>опасность, связанная с рабочей позой</v>
      </c>
      <c r="S45" s="71"/>
    </row>
    <row r="46" spans="1:19" ht="18" customHeight="1" x14ac:dyDescent="0.2">
      <c r="A46" s="68" t="e">
        <v>#REF!</v>
      </c>
      <c r="B46" s="174"/>
      <c r="C46" s="85" t="str">
        <f t="shared" si="1"/>
        <v>Риск перенапряжения зрительного анализатора</v>
      </c>
      <c r="D46" s="92" t="str">
        <f>'Реестр рисков'!G34</f>
        <v xml:space="preserve">Соблюдение регламентированных перерывов при работе с ПЭВМ. </v>
      </c>
      <c r="E46" s="176" t="str">
        <f>'Реестр рисков'!H34</f>
        <v>2</v>
      </c>
      <c r="F46" s="75" t="str">
        <f>'Реестр рисков'!I34</f>
        <v>3</v>
      </c>
      <c r="G46" s="75">
        <f>'Реестр рисков'!J34</f>
        <v>6</v>
      </c>
      <c r="J46" s="52" t="str">
        <f>'Реестр рисков'!D34</f>
        <v>опасность перенапряжения зрительного анализатора</v>
      </c>
      <c r="S46" s="71"/>
    </row>
    <row r="47" spans="1:19" ht="18" customHeight="1" x14ac:dyDescent="0.2">
      <c r="A47" s="68" t="e">
        <v>#REF!</v>
      </c>
      <c r="B47" s="174"/>
      <c r="C47" s="85" t="str">
        <f t="shared" si="1"/>
        <v>Риск от электромагнитных излучений</v>
      </c>
      <c r="D47" s="92" t="str">
        <f>'Реестр рисков'!G35</f>
        <v>Помещения, где размещаются рабочие места с ПЭВМ, оборудованы защитным заземлением (занулением)</v>
      </c>
      <c r="E47" s="176" t="str">
        <f>'Реестр рисков'!H35</f>
        <v>2</v>
      </c>
      <c r="F47" s="75" t="str">
        <f>'Реестр рисков'!I35</f>
        <v>3</v>
      </c>
      <c r="G47" s="75">
        <f>'Реестр рисков'!J35</f>
        <v>6</v>
      </c>
      <c r="J47" s="52" t="str">
        <f>'Реестр рисков'!D35</f>
        <v>опасность от электромагнитных излучений</v>
      </c>
      <c r="S47" s="71"/>
    </row>
    <row r="48" spans="1:19" ht="18" customHeight="1" x14ac:dyDescent="0.2">
      <c r="A48" s="68" t="e">
        <v>#REF!</v>
      </c>
      <c r="B48" s="174"/>
      <c r="C48" s="85" t="str">
        <f t="shared" si="1"/>
        <v>Риск повреждения органов дыхания частицами пыли</v>
      </c>
      <c r="D48" s="92" t="str">
        <f>'Реестр рисков'!G36</f>
        <v xml:space="preserve">Проведения инструктажа по охране труда, уборка помещений </v>
      </c>
      <c r="E48" s="176" t="str">
        <f>'Реестр рисков'!H36</f>
        <v>2</v>
      </c>
      <c r="F48" s="75" t="str">
        <f>'Реестр рисков'!I36</f>
        <v>2</v>
      </c>
      <c r="G48" s="75">
        <f>'Реестр рисков'!J36</f>
        <v>4</v>
      </c>
      <c r="J48" s="52" t="str">
        <f>'Реестр рисков'!D36</f>
        <v>опасность повреждения органов дыхания частицами пыли</v>
      </c>
      <c r="S48" s="71"/>
    </row>
    <row r="49" spans="1:19" ht="18" customHeight="1" x14ac:dyDescent="0.2">
      <c r="A49" s="68" t="e">
        <v>#REF!</v>
      </c>
      <c r="B49" s="174"/>
      <c r="C49" s="85" t="str">
        <f t="shared" si="1"/>
        <v>Риск от вдыхания дыма, паров вредных газов и пыли при пожаре</v>
      </c>
      <c r="D49" s="92" t="str">
        <f>'Реестр рисков'!G37</f>
        <v xml:space="preserve">Наличие систем оповещения, автоматического пожаротушения, первичных средств пожаротушения </v>
      </c>
      <c r="E49" s="176" t="str">
        <f>'Реестр рисков'!H37</f>
        <v>2</v>
      </c>
      <c r="F49" s="75" t="str">
        <f>'Реестр рисков'!I37</f>
        <v>5</v>
      </c>
      <c r="G49" s="75">
        <f>'Реестр рисков'!J37</f>
        <v>10</v>
      </c>
      <c r="J49" s="52" t="str">
        <f>'Реестр рисков'!D37</f>
        <v>опасность от вдыхания дыма, паров вредных газов и пыли при пожаре</v>
      </c>
      <c r="S49" s="71"/>
    </row>
    <row r="50" spans="1:19" ht="18" customHeight="1" x14ac:dyDescent="0.2">
      <c r="A50" s="68" t="e">
        <v>#REF!</v>
      </c>
      <c r="B50" s="175"/>
      <c r="C50" s="85" t="str">
        <f t="shared" si="1"/>
        <v>Риск воздействия открытого пламени</v>
      </c>
      <c r="D50" s="92" t="str">
        <f>'Реестр рисков'!G38</f>
        <v xml:space="preserve">Наличие систем оповещения, автоматического пожаротушения, первичных средств пожаротушения </v>
      </c>
      <c r="E50" s="176" t="str">
        <f>'Реестр рисков'!H38</f>
        <v>2</v>
      </c>
      <c r="F50" s="75" t="str">
        <f>'Реестр рисков'!I38</f>
        <v>5</v>
      </c>
      <c r="G50" s="75">
        <f>'Реестр рисков'!J38</f>
        <v>10</v>
      </c>
      <c r="J50" s="52" t="str">
        <f>'Реестр рисков'!D38</f>
        <v>опасность воздействия открытого пламени</v>
      </c>
      <c r="S50" s="71"/>
    </row>
    <row r="51" spans="1:19" ht="18" customHeight="1" x14ac:dyDescent="0.2">
      <c r="A51" s="68" t="e">
        <v>#REF!</v>
      </c>
      <c r="B51" s="173" t="str">
        <f>'Реестр рисков'!B39</f>
        <v>Библиотекарь, редактор</v>
      </c>
      <c r="C51" s="85" t="str">
        <f t="shared" si="1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51" s="92" t="str">
        <f>'Реестр рисков'!G39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51" s="176" t="str">
        <f>'Реестр рисков'!H39</f>
        <v>2</v>
      </c>
      <c r="F51" s="75" t="str">
        <f>'Реестр рисков'!I39</f>
        <v>3</v>
      </c>
      <c r="G51" s="75">
        <f>'Реестр рисков'!J39</f>
        <v>6</v>
      </c>
      <c r="J51" s="52" t="str">
        <f>'Реестр рисков'!D39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51" s="71"/>
    </row>
    <row r="52" spans="1:19" ht="18" customHeight="1" x14ac:dyDescent="0.2">
      <c r="A52" s="68" t="e">
        <v>#REF!</v>
      </c>
      <c r="B52" s="174"/>
      <c r="C52" s="85" t="str">
        <f t="shared" si="1"/>
        <v>Риск падения из-за потери равновесия, в том числе при спотыкании или подскальзывании</v>
      </c>
      <c r="D52" s="92" t="str">
        <f>'Реестр рисков'!G40</f>
        <v>Проведение инструктажа по охране труда</v>
      </c>
      <c r="E52" s="176" t="str">
        <f>'Реестр рисков'!H40</f>
        <v>2</v>
      </c>
      <c r="F52" s="75" t="str">
        <f>'Реестр рисков'!I40</f>
        <v>3</v>
      </c>
      <c r="G52" s="75">
        <f>'Реестр рисков'!J40</f>
        <v>6</v>
      </c>
      <c r="J52" s="52" t="str">
        <f>'Реестр рисков'!D40</f>
        <v>опасность падения из-за потери равновесия, в том числе при спотыкании или подскальзывании</v>
      </c>
      <c r="S52" s="71"/>
    </row>
    <row r="53" spans="1:19" ht="18" customHeight="1" x14ac:dyDescent="0.2">
      <c r="A53" s="68" t="e">
        <v>#REF!</v>
      </c>
      <c r="B53" s="174"/>
      <c r="C53" s="85" t="str">
        <f t="shared" si="1"/>
        <v>Риск падения груза</v>
      </c>
      <c r="D53" s="92" t="str">
        <f>'Реестр рисков'!G41</f>
        <v>Проведение инструктажа по охране труда</v>
      </c>
      <c r="E53" s="176" t="str">
        <f>'Реестр рисков'!H41</f>
        <v>2</v>
      </c>
      <c r="F53" s="75" t="str">
        <f>'Реестр рисков'!I41</f>
        <v>3</v>
      </c>
      <c r="G53" s="75">
        <f>'Реестр рисков'!J41</f>
        <v>6</v>
      </c>
      <c r="J53" s="52" t="str">
        <f>'Реестр рисков'!D41</f>
        <v>опасность падения груза</v>
      </c>
      <c r="S53" s="71"/>
    </row>
    <row r="54" spans="1:19" ht="18" customHeight="1" x14ac:dyDescent="0.2">
      <c r="A54" s="68" t="e">
        <v>#REF!</v>
      </c>
      <c r="B54" s="174"/>
      <c r="C54" s="85" t="str">
        <f t="shared" si="1"/>
        <v>Риск, связанная с перемещением груза вручную</v>
      </c>
      <c r="D54" s="92" t="str">
        <f>'Реестр рисков'!G42</f>
        <v xml:space="preserve">Проведение инструктажа по охране труда. </v>
      </c>
      <c r="E54" s="176" t="str">
        <f>'Реестр рисков'!H42</f>
        <v>2</v>
      </c>
      <c r="F54" s="75" t="str">
        <f>'Реестр рисков'!I42</f>
        <v>3</v>
      </c>
      <c r="G54" s="75">
        <f>'Реестр рисков'!J42</f>
        <v>6</v>
      </c>
      <c r="J54" s="52" t="str">
        <f>'Реестр рисков'!D42</f>
        <v>опасность, связанная с перемещением груза вручную</v>
      </c>
      <c r="S54" s="71"/>
    </row>
    <row r="55" spans="1:19" ht="18" customHeight="1" x14ac:dyDescent="0.2">
      <c r="A55" s="68" t="e">
        <v>#REF!</v>
      </c>
      <c r="B55" s="174"/>
      <c r="C55" s="85" t="str">
        <f t="shared" si="1"/>
        <v>Риск, связанная с наклонами корпуса</v>
      </c>
      <c r="D55" s="92" t="str">
        <f>'Реестр рисков'!G43</f>
        <v>Введение рационального режима труда и отдыха</v>
      </c>
      <c r="E55" s="176" t="str">
        <f>'Реестр рисков'!H43</f>
        <v>2</v>
      </c>
      <c r="F55" s="75" t="str">
        <f>'Реестр рисков'!I43</f>
        <v>3</v>
      </c>
      <c r="G55" s="75">
        <f>'Реестр рисков'!J43</f>
        <v>6</v>
      </c>
      <c r="J55" s="52" t="str">
        <f>'Реестр рисков'!D43</f>
        <v>опасность, связанная с наклонами корпуса</v>
      </c>
      <c r="S55" s="71"/>
    </row>
    <row r="56" spans="1:19" ht="18" customHeight="1" x14ac:dyDescent="0.2">
      <c r="A56" s="68" t="e">
        <v>#REF!</v>
      </c>
      <c r="B56" s="174"/>
      <c r="C56" s="85" t="str">
        <f t="shared" si="1"/>
        <v>Риск, связанная с рабочей позой</v>
      </c>
      <c r="D56" s="92" t="str">
        <f>'Реестр рисков'!G44</f>
        <v>Соблюдение правил внутреннего распорядка. Проведение инструктажа по охране труда</v>
      </c>
      <c r="E56" s="176" t="str">
        <f>'Реестр рисков'!H44</f>
        <v>2</v>
      </c>
      <c r="F56" s="75" t="str">
        <f>'Реестр рисков'!I44</f>
        <v>3</v>
      </c>
      <c r="G56" s="75">
        <f>'Реестр рисков'!J44</f>
        <v>6</v>
      </c>
      <c r="J56" s="52" t="str">
        <f>'Реестр рисков'!D44</f>
        <v>опасность, связанная с рабочей позой</v>
      </c>
      <c r="S56" s="71"/>
    </row>
    <row r="57" spans="1:19" ht="18" customHeight="1" x14ac:dyDescent="0.2">
      <c r="A57" s="68" t="e">
        <v>#REF!</v>
      </c>
      <c r="B57" s="174"/>
      <c r="C57" s="85" t="str">
        <f t="shared" si="1"/>
        <v>Риск перенапряжения зрительного анализатора</v>
      </c>
      <c r="D57" s="92" t="str">
        <f>'Реестр рисков'!G45</f>
        <v xml:space="preserve">Соблюдение регламентированных перерывов при работе с ПЭВМ. </v>
      </c>
      <c r="E57" s="176" t="str">
        <f>'Реестр рисков'!H45</f>
        <v>2</v>
      </c>
      <c r="F57" s="75" t="str">
        <f>'Реестр рисков'!I45</f>
        <v>3</v>
      </c>
      <c r="G57" s="75">
        <f>'Реестр рисков'!J45</f>
        <v>6</v>
      </c>
      <c r="J57" s="52" t="str">
        <f>'Реестр рисков'!D45</f>
        <v>опасность перенапряжения зрительного анализатора</v>
      </c>
      <c r="S57" s="71"/>
    </row>
    <row r="58" spans="1:19" ht="18" customHeight="1" x14ac:dyDescent="0.2">
      <c r="A58" s="68" t="e">
        <v>#REF!</v>
      </c>
      <c r="B58" s="174"/>
      <c r="C58" s="85" t="str">
        <f t="shared" si="1"/>
        <v>Риск от электромагнитных излучений</v>
      </c>
      <c r="D58" s="92" t="str">
        <f>'Реестр рисков'!G46</f>
        <v>Помещения, где размещаются рабочие места с ПЭВМ, оборудованы защитным заземлением (занулением)</v>
      </c>
      <c r="E58" s="176" t="str">
        <f>'Реестр рисков'!H46</f>
        <v>2</v>
      </c>
      <c r="F58" s="75" t="str">
        <f>'Реестр рисков'!I46</f>
        <v>3</v>
      </c>
      <c r="G58" s="75">
        <f>'Реестр рисков'!J46</f>
        <v>6</v>
      </c>
      <c r="J58" s="52" t="str">
        <f>'Реестр рисков'!D46</f>
        <v>опасность от электромагнитных излучений</v>
      </c>
      <c r="S58" s="71"/>
    </row>
    <row r="59" spans="1:19" ht="18" customHeight="1" x14ac:dyDescent="0.2">
      <c r="A59" s="68" t="e">
        <v>#REF!</v>
      </c>
      <c r="B59" s="174"/>
      <c r="C59" s="85" t="str">
        <f t="shared" si="1"/>
        <v>Риск повреждения органов дыхания частицами пыли</v>
      </c>
      <c r="D59" s="92" t="str">
        <f>'Реестр рисков'!G47</f>
        <v xml:space="preserve">Проведения инструктажа по охране труда, уборка помещений </v>
      </c>
      <c r="E59" s="176" t="str">
        <f>'Реестр рисков'!H47</f>
        <v>2</v>
      </c>
      <c r="F59" s="75" t="str">
        <f>'Реестр рисков'!I47</f>
        <v>2</v>
      </c>
      <c r="G59" s="75">
        <f>'Реестр рисков'!J47</f>
        <v>4</v>
      </c>
      <c r="J59" s="52" t="str">
        <f>'Реестр рисков'!D47</f>
        <v>опасность повреждения органов дыхания частицами пыли</v>
      </c>
      <c r="S59" s="71"/>
    </row>
    <row r="60" spans="1:19" ht="18" customHeight="1" x14ac:dyDescent="0.2">
      <c r="A60" s="68" t="e">
        <v>#REF!</v>
      </c>
      <c r="B60" s="174"/>
      <c r="C60" s="85" t="str">
        <f t="shared" si="1"/>
        <v>Риск от вдыхания дыма, паров вредных газов и пыли при пожаре</v>
      </c>
      <c r="D60" s="92" t="str">
        <f>'Реестр рисков'!G48</f>
        <v xml:space="preserve">Наличие систем оповещения, автоматического пожаротушения, первичных средств пожаротушения </v>
      </c>
      <c r="E60" s="176" t="str">
        <f>'Реестр рисков'!H48</f>
        <v>2</v>
      </c>
      <c r="F60" s="75" t="str">
        <f>'Реестр рисков'!I48</f>
        <v>5</v>
      </c>
      <c r="G60" s="75">
        <f>'Реестр рисков'!J48</f>
        <v>10</v>
      </c>
      <c r="J60" s="52" t="str">
        <f>'Реестр рисков'!D48</f>
        <v>опасность от вдыхания дыма, паров вредных газов и пыли при пожаре</v>
      </c>
      <c r="S60" s="71"/>
    </row>
    <row r="61" spans="1:19" ht="18" customHeight="1" x14ac:dyDescent="0.2">
      <c r="A61" s="68" t="e">
        <v>#REF!</v>
      </c>
      <c r="B61" s="175"/>
      <c r="C61" s="85" t="str">
        <f t="shared" si="1"/>
        <v>Риск воздействия открытого пламени</v>
      </c>
      <c r="D61" s="92" t="str">
        <f>'Реестр рисков'!G49</f>
        <v xml:space="preserve">Наличие систем оповещения, автоматического пожаротушения, первичных средств пожаротушения </v>
      </c>
      <c r="E61" s="176" t="str">
        <f>'Реестр рисков'!H49</f>
        <v>2</v>
      </c>
      <c r="F61" s="75" t="str">
        <f>'Реестр рисков'!I49</f>
        <v>5</v>
      </c>
      <c r="G61" s="75">
        <f>'Реестр рисков'!J49</f>
        <v>10</v>
      </c>
      <c r="J61" s="52" t="str">
        <f>'Реестр рисков'!D49</f>
        <v>опасность воздействия открытого пламени</v>
      </c>
      <c r="S61" s="71"/>
    </row>
    <row r="62" spans="1:19" s="70" customFormat="1" ht="18" customHeight="1" x14ac:dyDescent="0.2">
      <c r="B62" s="186" t="str">
        <f>'Реестр рисков'!B50:N50</f>
        <v>Библиотечно-информационная деятельность/Отдел Центральная городская библиотека</v>
      </c>
      <c r="C62" s="187"/>
      <c r="D62" s="187"/>
      <c r="E62" s="187"/>
      <c r="F62" s="187"/>
      <c r="G62" s="188"/>
      <c r="J62" s="51"/>
      <c r="S62" s="71"/>
    </row>
    <row r="63" spans="1:19" ht="18" customHeight="1" x14ac:dyDescent="0.2">
      <c r="A63" s="68" t="e">
        <v>#REF!</v>
      </c>
      <c r="B63" s="173" t="str">
        <f>'Реестр рисков'!B51</f>
        <v>Заведующий отделом</v>
      </c>
      <c r="C63" s="85" t="str">
        <f t="shared" si="1"/>
        <v>Риск психических нагрузок, стрессов</v>
      </c>
      <c r="D63" s="92" t="str">
        <f>'Реестр рисков'!G51</f>
        <v>Соблюдение регламентированных перерывов.</v>
      </c>
      <c r="E63" s="176" t="str">
        <f>'Реестр рисков'!H51</f>
        <v>3</v>
      </c>
      <c r="F63" s="75" t="str">
        <f>'Реестр рисков'!I51</f>
        <v>4</v>
      </c>
      <c r="G63" s="75">
        <f>'Реестр рисков'!J51</f>
        <v>12</v>
      </c>
      <c r="J63" s="52" t="str">
        <f>'Реестр рисков'!D51</f>
        <v>опасность психических нагрузок, стрессов</v>
      </c>
      <c r="S63" s="71"/>
    </row>
    <row r="64" spans="1:19" ht="18" customHeight="1" x14ac:dyDescent="0.2">
      <c r="A64" s="68" t="e">
        <v>#REF!</v>
      </c>
      <c r="B64" s="174"/>
      <c r="C64" s="85" t="str">
        <f t="shared" si="1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64" s="92" t="str">
        <f>'Реестр рисков'!G52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64" s="176" t="str">
        <f>'Реестр рисков'!H52</f>
        <v>2</v>
      </c>
      <c r="F64" s="75" t="str">
        <f>'Реестр рисков'!I52</f>
        <v>3</v>
      </c>
      <c r="G64" s="75">
        <f>'Реестр рисков'!J52</f>
        <v>6</v>
      </c>
      <c r="J64" s="52" t="str">
        <f>'Реестр рисков'!D52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64" s="71"/>
    </row>
    <row r="65" spans="1:19" ht="18" customHeight="1" x14ac:dyDescent="0.2">
      <c r="A65" s="68" t="e">
        <v>#REF!</v>
      </c>
      <c r="B65" s="174"/>
      <c r="C65" s="85" t="str">
        <f t="shared" si="1"/>
        <v>Риск падения из-за потери равновесия, в том числе при спотыкании или подскальзывании</v>
      </c>
      <c r="D65" s="92" t="str">
        <f>'Реестр рисков'!G53</f>
        <v>Проведение инструктажа по охране труда</v>
      </c>
      <c r="E65" s="176" t="str">
        <f>'Реестр рисков'!H53</f>
        <v>2</v>
      </c>
      <c r="F65" s="75" t="str">
        <f>'Реестр рисков'!I53</f>
        <v>3</v>
      </c>
      <c r="G65" s="75">
        <f>'Реестр рисков'!J53</f>
        <v>6</v>
      </c>
      <c r="J65" s="52" t="str">
        <f>'Реестр рисков'!D53</f>
        <v>опасность падения из-за потери равновесия, в том числе при спотыкании или подскальзывании</v>
      </c>
      <c r="S65" s="71"/>
    </row>
    <row r="66" spans="1:19" ht="18" customHeight="1" x14ac:dyDescent="0.2">
      <c r="A66" s="68" t="e">
        <v>#REF!</v>
      </c>
      <c r="B66" s="174"/>
      <c r="C66" s="85" t="str">
        <f t="shared" si="1"/>
        <v>Риск падения груза</v>
      </c>
      <c r="D66" s="92" t="str">
        <f>'Реестр рисков'!G54</f>
        <v>Проведение инструктажа по охране труда</v>
      </c>
      <c r="E66" s="176" t="str">
        <f>'Реестр рисков'!H54</f>
        <v>2</v>
      </c>
      <c r="F66" s="75" t="str">
        <f>'Реестр рисков'!I54</f>
        <v>3</v>
      </c>
      <c r="G66" s="75">
        <f>'Реестр рисков'!J54</f>
        <v>6</v>
      </c>
      <c r="J66" s="52" t="str">
        <f>'Реестр рисков'!D54</f>
        <v>опасность падения груза</v>
      </c>
      <c r="S66" s="71"/>
    </row>
    <row r="67" spans="1:19" ht="18" customHeight="1" x14ac:dyDescent="0.2">
      <c r="A67" s="68" t="e">
        <v>#REF!</v>
      </c>
      <c r="B67" s="174"/>
      <c r="C67" s="85" t="str">
        <f t="shared" si="1"/>
        <v>Риск, связанная с перемещением груза вручную</v>
      </c>
      <c r="D67" s="92" t="str">
        <f>'Реестр рисков'!G55</f>
        <v xml:space="preserve">Проведение инструктажа по охране труда. </v>
      </c>
      <c r="E67" s="176" t="str">
        <f>'Реестр рисков'!H55</f>
        <v>2</v>
      </c>
      <c r="F67" s="75" t="str">
        <f>'Реестр рисков'!I55</f>
        <v>3</v>
      </c>
      <c r="G67" s="75">
        <f>'Реестр рисков'!J55</f>
        <v>6</v>
      </c>
      <c r="J67" s="52" t="str">
        <f>'Реестр рисков'!D55</f>
        <v>опасность, связанная с перемещением груза вручную</v>
      </c>
      <c r="S67" s="71"/>
    </row>
    <row r="68" spans="1:19" ht="18" customHeight="1" x14ac:dyDescent="0.2">
      <c r="A68" s="68" t="e">
        <v>#REF!</v>
      </c>
      <c r="B68" s="174"/>
      <c r="C68" s="85" t="str">
        <f t="shared" si="1"/>
        <v>Риск, связанная с наклонами корпуса</v>
      </c>
      <c r="D68" s="92" t="str">
        <f>'Реестр рисков'!G56</f>
        <v>Введение рационального режима труда и отдыха</v>
      </c>
      <c r="E68" s="176" t="str">
        <f>'Реестр рисков'!H56</f>
        <v>2</v>
      </c>
      <c r="F68" s="75" t="str">
        <f>'Реестр рисков'!I56</f>
        <v>3</v>
      </c>
      <c r="G68" s="75">
        <f>'Реестр рисков'!J56</f>
        <v>6</v>
      </c>
      <c r="J68" s="52" t="str">
        <f>'Реестр рисков'!D56</f>
        <v>опасность, связанная с наклонами корпуса</v>
      </c>
      <c r="S68" s="71"/>
    </row>
    <row r="69" spans="1:19" ht="18" customHeight="1" x14ac:dyDescent="0.2">
      <c r="A69" s="68" t="e">
        <v>#REF!</v>
      </c>
      <c r="B69" s="174"/>
      <c r="C69" s="85" t="str">
        <f t="shared" si="1"/>
        <v>Риск, связанная с рабочей позой</v>
      </c>
      <c r="D69" s="92" t="str">
        <f>'Реестр рисков'!G57</f>
        <v>Соблюдение правил внутреннего распорядка. Проведение инструктажа по охране труда</v>
      </c>
      <c r="E69" s="176" t="str">
        <f>'Реестр рисков'!H57</f>
        <v>2</v>
      </c>
      <c r="F69" s="75" t="str">
        <f>'Реестр рисков'!I57</f>
        <v>3</v>
      </c>
      <c r="G69" s="75">
        <f>'Реестр рисков'!J57</f>
        <v>6</v>
      </c>
      <c r="J69" s="52" t="str">
        <f>'Реестр рисков'!D57</f>
        <v>опасность, связанная с рабочей позой</v>
      </c>
      <c r="S69" s="71"/>
    </row>
    <row r="70" spans="1:19" ht="18" customHeight="1" x14ac:dyDescent="0.2">
      <c r="A70" s="68" t="e">
        <v>#REF!</v>
      </c>
      <c r="B70" s="174"/>
      <c r="C70" s="85" t="str">
        <f t="shared" si="1"/>
        <v>Риск перенапряжения зрительного анализатора</v>
      </c>
      <c r="D70" s="92" t="str">
        <f>'Реестр рисков'!G58</f>
        <v xml:space="preserve">Соблюдение регламентированных перерывов при работе с ПЭВМ. </v>
      </c>
      <c r="E70" s="176" t="str">
        <f>'Реестр рисков'!H58</f>
        <v>2</v>
      </c>
      <c r="F70" s="75" t="str">
        <f>'Реестр рисков'!I58</f>
        <v>3</v>
      </c>
      <c r="G70" s="75">
        <f>'Реестр рисков'!J58</f>
        <v>6</v>
      </c>
      <c r="J70" s="52" t="str">
        <f>'Реестр рисков'!D58</f>
        <v>опасность перенапряжения зрительного анализатора</v>
      </c>
      <c r="S70" s="71"/>
    </row>
    <row r="71" spans="1:19" ht="18" customHeight="1" x14ac:dyDescent="0.2">
      <c r="A71" s="68" t="e">
        <v>#REF!</v>
      </c>
      <c r="B71" s="174"/>
      <c r="C71" s="85" t="str">
        <f t="shared" si="1"/>
        <v>Риск от электромагнитных излучений</v>
      </c>
      <c r="D71" s="92" t="str">
        <f>'Реестр рисков'!G59</f>
        <v>Помещения, где размещаются рабочие места с ПЭВМ, оборудованы защитным заземлением (занулением)</v>
      </c>
      <c r="E71" s="176" t="str">
        <f>'Реестр рисков'!H59</f>
        <v>2</v>
      </c>
      <c r="F71" s="75" t="str">
        <f>'Реестр рисков'!I59</f>
        <v>3</v>
      </c>
      <c r="G71" s="75">
        <f>'Реестр рисков'!J59</f>
        <v>6</v>
      </c>
      <c r="J71" s="52" t="str">
        <f>'Реестр рисков'!D59</f>
        <v>опасность от электромагнитных излучений</v>
      </c>
      <c r="S71" s="71"/>
    </row>
    <row r="72" spans="1:19" ht="18" customHeight="1" x14ac:dyDescent="0.2">
      <c r="A72" s="68" t="e">
        <v>#REF!</v>
      </c>
      <c r="B72" s="174"/>
      <c r="C72" s="85" t="str">
        <f t="shared" si="1"/>
        <v>Риск повреждения органов дыхания частицами пыли</v>
      </c>
      <c r="D72" s="92" t="str">
        <f>'Реестр рисков'!G60</f>
        <v xml:space="preserve">Проведения инструктажа по охране труда, уборка помещений </v>
      </c>
      <c r="E72" s="176" t="str">
        <f>'Реестр рисков'!H60</f>
        <v>2</v>
      </c>
      <c r="F72" s="75" t="str">
        <f>'Реестр рисков'!I60</f>
        <v>2</v>
      </c>
      <c r="G72" s="75">
        <f>'Реестр рисков'!J60</f>
        <v>4</v>
      </c>
      <c r="J72" s="52" t="str">
        <f>'Реестр рисков'!D60</f>
        <v>опасность повреждения органов дыхания частицами пыли</v>
      </c>
      <c r="S72" s="71"/>
    </row>
    <row r="73" spans="1:19" ht="18" customHeight="1" x14ac:dyDescent="0.2">
      <c r="A73" s="68" t="e">
        <v>#REF!</v>
      </c>
      <c r="B73" s="174"/>
      <c r="C73" s="85" t="str">
        <f t="shared" si="1"/>
        <v>Риск от вдыхания дыма, паров вредных газов и пыли при пожаре</v>
      </c>
      <c r="D73" s="92" t="str">
        <f>'Реестр рисков'!G61</f>
        <v xml:space="preserve">Наличие систем оповещения, автоматического пожаротушения, первичных средств пожаротушения </v>
      </c>
      <c r="E73" s="176" t="str">
        <f>'Реестр рисков'!H61</f>
        <v>2</v>
      </c>
      <c r="F73" s="75" t="str">
        <f>'Реестр рисков'!I61</f>
        <v>5</v>
      </c>
      <c r="G73" s="75">
        <f>'Реестр рисков'!J61</f>
        <v>10</v>
      </c>
      <c r="J73" s="52" t="str">
        <f>'Реестр рисков'!D61</f>
        <v>опасность от вдыхания дыма, паров вредных газов и пыли при пожаре</v>
      </c>
      <c r="S73" s="71"/>
    </row>
    <row r="74" spans="1:19" ht="18" customHeight="1" x14ac:dyDescent="0.2">
      <c r="A74" s="68" t="e">
        <v>#REF!</v>
      </c>
      <c r="B74" s="175"/>
      <c r="C74" s="85" t="str">
        <f t="shared" si="1"/>
        <v>Риск воздействия открытого пламени</v>
      </c>
      <c r="D74" s="92" t="str">
        <f>'Реестр рисков'!G62</f>
        <v xml:space="preserve">Наличие систем оповещения, автоматического пожаротушения, первичных средств пожаротушения </v>
      </c>
      <c r="E74" s="176" t="str">
        <f>'Реестр рисков'!H62</f>
        <v>2</v>
      </c>
      <c r="F74" s="75" t="str">
        <f>'Реестр рисков'!I62</f>
        <v>5</v>
      </c>
      <c r="G74" s="75">
        <f>'Реестр рисков'!J62</f>
        <v>10</v>
      </c>
      <c r="J74" s="52" t="str">
        <f>'Реестр рисков'!D62</f>
        <v>опасность воздействия открытого пламени</v>
      </c>
      <c r="S74" s="71"/>
    </row>
    <row r="75" spans="1:19" ht="18" customHeight="1" x14ac:dyDescent="0.2">
      <c r="A75" s="68" t="e">
        <v>#REF!</v>
      </c>
      <c r="B75" s="173" t="str">
        <f>'Реестр рисков'!B63</f>
        <v>Главный библиотекарь, библиотекарь, главный библиограф</v>
      </c>
      <c r="C75" s="85" t="str">
        <f t="shared" si="1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75" s="92" t="str">
        <f>'Реестр рисков'!G63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75" s="176" t="str">
        <f>'Реестр рисков'!H63</f>
        <v>2</v>
      </c>
      <c r="F75" s="75" t="str">
        <f>'Реестр рисков'!I63</f>
        <v>3</v>
      </c>
      <c r="G75" s="75">
        <f>'Реестр рисков'!J63</f>
        <v>6</v>
      </c>
      <c r="J75" s="52" t="str">
        <f>'Реестр рисков'!D63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75" s="71"/>
    </row>
    <row r="76" spans="1:19" ht="18" customHeight="1" x14ac:dyDescent="0.2">
      <c r="A76" s="68" t="e">
        <v>#REF!</v>
      </c>
      <c r="B76" s="174"/>
      <c r="C76" s="85" t="str">
        <f t="shared" si="1"/>
        <v>Риск падения из-за потери равновесия, в том числе при спотыкании или подскальзывании</v>
      </c>
      <c r="D76" s="92" t="str">
        <f>'Реестр рисков'!G64</f>
        <v>Проведение инструктажа по охране труда</v>
      </c>
      <c r="E76" s="176" t="str">
        <f>'Реестр рисков'!H64</f>
        <v>2</v>
      </c>
      <c r="F76" s="75" t="str">
        <f>'Реестр рисков'!I64</f>
        <v>3</v>
      </c>
      <c r="G76" s="75">
        <f>'Реестр рисков'!J64</f>
        <v>6</v>
      </c>
      <c r="J76" s="52" t="str">
        <f>'Реестр рисков'!D64</f>
        <v>опасность падения из-за потери равновесия, в том числе при спотыкании или подскальзывании</v>
      </c>
      <c r="S76" s="71"/>
    </row>
    <row r="77" spans="1:19" ht="18" customHeight="1" x14ac:dyDescent="0.2">
      <c r="A77" s="68" t="e">
        <v>#REF!</v>
      </c>
      <c r="B77" s="174"/>
      <c r="C77" s="85" t="str">
        <f t="shared" si="1"/>
        <v>Риск падения груза</v>
      </c>
      <c r="D77" s="92" t="str">
        <f>'Реестр рисков'!G65</f>
        <v>Проведение инструктажа по охране труда</v>
      </c>
      <c r="E77" s="176" t="str">
        <f>'Реестр рисков'!H65</f>
        <v>2</v>
      </c>
      <c r="F77" s="75" t="str">
        <f>'Реестр рисков'!I65</f>
        <v>3</v>
      </c>
      <c r="G77" s="75">
        <f>'Реестр рисков'!J65</f>
        <v>6</v>
      </c>
      <c r="J77" s="52" t="str">
        <f>'Реестр рисков'!D65</f>
        <v>опасность падения груза</v>
      </c>
      <c r="S77" s="71"/>
    </row>
    <row r="78" spans="1:19" ht="18" customHeight="1" x14ac:dyDescent="0.2">
      <c r="A78" s="68" t="e">
        <v>#REF!</v>
      </c>
      <c r="B78" s="174"/>
      <c r="C78" s="85" t="str">
        <f t="shared" si="1"/>
        <v>Риск, связанная с перемещением груза вручную</v>
      </c>
      <c r="D78" s="92" t="str">
        <f>'Реестр рисков'!G66</f>
        <v xml:space="preserve">Проведение инструктажа по охране труда. </v>
      </c>
      <c r="E78" s="176" t="str">
        <f>'Реестр рисков'!H66</f>
        <v>2</v>
      </c>
      <c r="F78" s="75" t="str">
        <f>'Реестр рисков'!I66</f>
        <v>3</v>
      </c>
      <c r="G78" s="75">
        <f>'Реестр рисков'!J66</f>
        <v>6</v>
      </c>
      <c r="J78" s="52" t="str">
        <f>'Реестр рисков'!D66</f>
        <v>опасность, связанная с перемещением груза вручную</v>
      </c>
      <c r="S78" s="71"/>
    </row>
    <row r="79" spans="1:19" ht="18" customHeight="1" x14ac:dyDescent="0.2">
      <c r="A79" s="68" t="e">
        <v>#REF!</v>
      </c>
      <c r="B79" s="174"/>
      <c r="C79" s="85" t="str">
        <f t="shared" si="1"/>
        <v>Риск, связанная с наклонами корпуса</v>
      </c>
      <c r="D79" s="92" t="str">
        <f>'Реестр рисков'!G67</f>
        <v>Введение рационального режима труда и отдыха</v>
      </c>
      <c r="E79" s="176" t="str">
        <f>'Реестр рисков'!H67</f>
        <v>2</v>
      </c>
      <c r="F79" s="75" t="str">
        <f>'Реестр рисков'!I67</f>
        <v>3</v>
      </c>
      <c r="G79" s="75">
        <f>'Реестр рисков'!J67</f>
        <v>6</v>
      </c>
      <c r="J79" s="52" t="str">
        <f>'Реестр рисков'!D67</f>
        <v>опасность, связанная с наклонами корпуса</v>
      </c>
      <c r="S79" s="71"/>
    </row>
    <row r="80" spans="1:19" ht="18" customHeight="1" x14ac:dyDescent="0.2">
      <c r="A80" s="68" t="e">
        <v>#REF!</v>
      </c>
      <c r="B80" s="174"/>
      <c r="C80" s="85" t="str">
        <f t="shared" si="1"/>
        <v>Риск, связанная с рабочей позой</v>
      </c>
      <c r="D80" s="92" t="str">
        <f>'Реестр рисков'!G68</f>
        <v>Соблюдение правил внутреннего распорядка. Проведение инструктажа по охране труда</v>
      </c>
      <c r="E80" s="176" t="str">
        <f>'Реестр рисков'!H68</f>
        <v>2</v>
      </c>
      <c r="F80" s="75" t="str">
        <f>'Реестр рисков'!I68</f>
        <v>3</v>
      </c>
      <c r="G80" s="75">
        <f>'Реестр рисков'!J68</f>
        <v>6</v>
      </c>
      <c r="J80" s="52" t="str">
        <f>'Реестр рисков'!D68</f>
        <v>опасность, связанная с рабочей позой</v>
      </c>
      <c r="S80" s="71"/>
    </row>
    <row r="81" spans="1:19" ht="18" customHeight="1" x14ac:dyDescent="0.2">
      <c r="A81" s="68" t="e">
        <v>#REF!</v>
      </c>
      <c r="B81" s="174"/>
      <c r="C81" s="85" t="str">
        <f t="shared" si="1"/>
        <v>Риск перенапряжения зрительного анализатора</v>
      </c>
      <c r="D81" s="92" t="str">
        <f>'Реестр рисков'!G69</f>
        <v xml:space="preserve">Соблюдение регламентированных перерывов при работе с ПЭВМ. </v>
      </c>
      <c r="E81" s="176" t="str">
        <f>'Реестр рисков'!H69</f>
        <v>2</v>
      </c>
      <c r="F81" s="75" t="str">
        <f>'Реестр рисков'!I69</f>
        <v>3</v>
      </c>
      <c r="G81" s="75">
        <f>'Реестр рисков'!J69</f>
        <v>6</v>
      </c>
      <c r="J81" s="52" t="str">
        <f>'Реестр рисков'!D69</f>
        <v>опасность перенапряжения зрительного анализатора</v>
      </c>
      <c r="S81" s="71"/>
    </row>
    <row r="82" spans="1:19" ht="18" customHeight="1" x14ac:dyDescent="0.2">
      <c r="A82" s="68" t="e">
        <v>#REF!</v>
      </c>
      <c r="B82" s="174"/>
      <c r="C82" s="85" t="str">
        <f t="shared" si="1"/>
        <v>Риск от электромагнитных излучений</v>
      </c>
      <c r="D82" s="92" t="str">
        <f>'Реестр рисков'!G70</f>
        <v>Помещения, где размещаются рабочие места с ПЭВМ, оборудованы защитным заземлением (занулением)</v>
      </c>
      <c r="E82" s="176" t="str">
        <f>'Реестр рисков'!H70</f>
        <v>2</v>
      </c>
      <c r="F82" s="75" t="str">
        <f>'Реестр рисков'!I70</f>
        <v>3</v>
      </c>
      <c r="G82" s="75">
        <f>'Реестр рисков'!J70</f>
        <v>6</v>
      </c>
      <c r="J82" s="52" t="str">
        <f>'Реестр рисков'!D70</f>
        <v>опасность от электромагнитных излучений</v>
      </c>
      <c r="S82" s="71"/>
    </row>
    <row r="83" spans="1:19" ht="18" customHeight="1" x14ac:dyDescent="0.2">
      <c r="A83" s="68" t="e">
        <v>#REF!</v>
      </c>
      <c r="B83" s="174"/>
      <c r="C83" s="85" t="str">
        <f t="shared" si="1"/>
        <v>Риск повреждения органов дыхания частицами пыли</v>
      </c>
      <c r="D83" s="92" t="str">
        <f>'Реестр рисков'!G71</f>
        <v xml:space="preserve">Проведения инструктажа по охране труда, уборка помещений </v>
      </c>
      <c r="E83" s="176" t="str">
        <f>'Реестр рисков'!H71</f>
        <v>2</v>
      </c>
      <c r="F83" s="75" t="str">
        <f>'Реестр рисков'!I71</f>
        <v>2</v>
      </c>
      <c r="G83" s="75">
        <f>'Реестр рисков'!J71</f>
        <v>4</v>
      </c>
      <c r="J83" s="52" t="str">
        <f>'Реестр рисков'!D71</f>
        <v>опасность повреждения органов дыхания частицами пыли</v>
      </c>
      <c r="S83" s="71"/>
    </row>
    <row r="84" spans="1:19" ht="18" customHeight="1" x14ac:dyDescent="0.2">
      <c r="A84" s="68" t="e">
        <v>#REF!</v>
      </c>
      <c r="B84" s="174"/>
      <c r="C84" s="85" t="str">
        <f t="shared" si="1"/>
        <v>Риск от вдыхания дыма, паров вредных газов и пыли при пожаре</v>
      </c>
      <c r="D84" s="92" t="str">
        <f>'Реестр рисков'!G72</f>
        <v xml:space="preserve">Наличие систем оповещения, автоматического пожаротушения, первичных средств пожаротушения </v>
      </c>
      <c r="E84" s="176" t="str">
        <f>'Реестр рисков'!H72</f>
        <v>2</v>
      </c>
      <c r="F84" s="75" t="str">
        <f>'Реестр рисков'!I72</f>
        <v>5</v>
      </c>
      <c r="G84" s="75">
        <f>'Реестр рисков'!J72</f>
        <v>10</v>
      </c>
      <c r="J84" s="52" t="str">
        <f>'Реестр рисков'!D72</f>
        <v>опасность от вдыхания дыма, паров вредных газов и пыли при пожаре</v>
      </c>
      <c r="S84" s="71"/>
    </row>
    <row r="85" spans="1:19" ht="18" customHeight="1" x14ac:dyDescent="0.2">
      <c r="A85" s="68" t="e">
        <v>#REF!</v>
      </c>
      <c r="B85" s="175"/>
      <c r="C85" s="85" t="str">
        <f t="shared" si="1"/>
        <v>Риск воздействия открытого пламени</v>
      </c>
      <c r="D85" s="92" t="str">
        <f>'Реестр рисков'!G73</f>
        <v xml:space="preserve">Наличие систем оповещения, автоматического пожаротушения, первичных средств пожаротушения </v>
      </c>
      <c r="E85" s="176" t="str">
        <f>'Реестр рисков'!H73</f>
        <v>2</v>
      </c>
      <c r="F85" s="75" t="str">
        <f>'Реестр рисков'!I73</f>
        <v>5</v>
      </c>
      <c r="G85" s="75">
        <f>'Реестр рисков'!J73</f>
        <v>10</v>
      </c>
      <c r="J85" s="52" t="str">
        <f>'Реестр рисков'!D73</f>
        <v>опасность воздействия открытого пламени</v>
      </c>
      <c r="S85" s="71"/>
    </row>
    <row r="86" spans="1:19" s="70" customFormat="1" ht="18" customHeight="1" x14ac:dyDescent="0.2">
      <c r="B86" s="186" t="str">
        <f>'Реестр рисков'!B74:N74</f>
        <v>Библиотечно-информационная деятельность/Отдел Центральная детская библиотека</v>
      </c>
      <c r="C86" s="187"/>
      <c r="D86" s="187"/>
      <c r="E86" s="187"/>
      <c r="F86" s="187"/>
      <c r="G86" s="188"/>
      <c r="J86" s="51"/>
      <c r="S86" s="71"/>
    </row>
    <row r="87" spans="1:19" ht="18" customHeight="1" x14ac:dyDescent="0.2">
      <c r="A87" s="68" t="e">
        <v>#REF!</v>
      </c>
      <c r="B87" s="173" t="str">
        <f>'Реестр рисков'!B75</f>
        <v>Заведующий отделом</v>
      </c>
      <c r="C87" s="85" t="str">
        <f t="shared" si="1"/>
        <v>Риск психических нагрузок, стрессов</v>
      </c>
      <c r="D87" s="92" t="str">
        <f>'Реестр рисков'!G75</f>
        <v>Соблюдение регламентированных перерывов.</v>
      </c>
      <c r="E87" s="176" t="str">
        <f>'Реестр рисков'!H75</f>
        <v>3</v>
      </c>
      <c r="F87" s="75" t="str">
        <f>'Реестр рисков'!I75</f>
        <v>4</v>
      </c>
      <c r="G87" s="75">
        <f>'Реестр рисков'!J75</f>
        <v>12</v>
      </c>
      <c r="J87" s="52" t="str">
        <f>'Реестр рисков'!D75</f>
        <v>опасность психических нагрузок, стрессов</v>
      </c>
      <c r="S87" s="71"/>
    </row>
    <row r="88" spans="1:19" ht="18" customHeight="1" x14ac:dyDescent="0.2">
      <c r="A88" s="68" t="e">
        <v>#REF!</v>
      </c>
      <c r="B88" s="174"/>
      <c r="C88" s="85" t="str">
        <f t="shared" si="1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88" s="92" t="str">
        <f>'Реестр рисков'!G76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88" s="176" t="str">
        <f>'Реестр рисков'!H76</f>
        <v>2</v>
      </c>
      <c r="F88" s="75" t="str">
        <f>'Реестр рисков'!I76</f>
        <v>3</v>
      </c>
      <c r="G88" s="75">
        <f>'Реестр рисков'!J76</f>
        <v>6</v>
      </c>
      <c r="J88" s="52" t="str">
        <f>'Реестр рисков'!D76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88" s="71"/>
    </row>
    <row r="89" spans="1:19" ht="18" customHeight="1" x14ac:dyDescent="0.2">
      <c r="A89" s="68" t="e">
        <v>#REF!</v>
      </c>
      <c r="B89" s="174"/>
      <c r="C89" s="85" t="str">
        <f t="shared" si="1"/>
        <v>Риск падения из-за потери равновесия, в том числе при спотыкании или подскальзывании</v>
      </c>
      <c r="D89" s="92" t="str">
        <f>'Реестр рисков'!G77</f>
        <v>Проведение инструктажа по охране труда</v>
      </c>
      <c r="E89" s="176" t="str">
        <f>'Реестр рисков'!H77</f>
        <v>2</v>
      </c>
      <c r="F89" s="75" t="str">
        <f>'Реестр рисков'!I77</f>
        <v>3</v>
      </c>
      <c r="G89" s="75">
        <f>'Реестр рисков'!J77</f>
        <v>6</v>
      </c>
      <c r="J89" s="52" t="str">
        <f>'Реестр рисков'!D77</f>
        <v>опасность падения из-за потери равновесия, в том числе при спотыкании или подскальзывании</v>
      </c>
      <c r="S89" s="71"/>
    </row>
    <row r="90" spans="1:19" ht="18" customHeight="1" x14ac:dyDescent="0.2">
      <c r="A90" s="68" t="e">
        <v>#REF!</v>
      </c>
      <c r="B90" s="174"/>
      <c r="C90" s="85" t="str">
        <f t="shared" si="1"/>
        <v>Риск падения груза</v>
      </c>
      <c r="D90" s="92" t="str">
        <f>'Реестр рисков'!G78</f>
        <v>Проведение инструктажа по охране труда</v>
      </c>
      <c r="E90" s="176" t="str">
        <f>'Реестр рисков'!H78</f>
        <v>2</v>
      </c>
      <c r="F90" s="75" t="str">
        <f>'Реестр рисков'!I78</f>
        <v>3</v>
      </c>
      <c r="G90" s="75">
        <f>'Реестр рисков'!J78</f>
        <v>6</v>
      </c>
      <c r="J90" s="52" t="str">
        <f>'Реестр рисков'!D78</f>
        <v>опасность падения груза</v>
      </c>
      <c r="S90" s="71"/>
    </row>
    <row r="91" spans="1:19" ht="18" customHeight="1" x14ac:dyDescent="0.2">
      <c r="A91" s="68" t="e">
        <v>#REF!</v>
      </c>
      <c r="B91" s="174"/>
      <c r="C91" s="85" t="str">
        <f t="shared" si="1"/>
        <v>Риск, связанная с перемещением груза вручную</v>
      </c>
      <c r="D91" s="92" t="str">
        <f>'Реестр рисков'!G79</f>
        <v xml:space="preserve">Проведение инструктажа по охране труда. </v>
      </c>
      <c r="E91" s="176" t="str">
        <f>'Реестр рисков'!H79</f>
        <v>2</v>
      </c>
      <c r="F91" s="75" t="str">
        <f>'Реестр рисков'!I79</f>
        <v>3</v>
      </c>
      <c r="G91" s="75">
        <f>'Реестр рисков'!J79</f>
        <v>6</v>
      </c>
      <c r="J91" s="52" t="str">
        <f>'Реестр рисков'!D79</f>
        <v>опасность, связанная с перемещением груза вручную</v>
      </c>
      <c r="S91" s="71"/>
    </row>
    <row r="92" spans="1:19" ht="18" customHeight="1" x14ac:dyDescent="0.2">
      <c r="A92" s="68" t="e">
        <v>#REF!</v>
      </c>
      <c r="B92" s="174"/>
      <c r="C92" s="85" t="str">
        <f t="shared" si="1"/>
        <v>Риск, связанная с наклонами корпуса</v>
      </c>
      <c r="D92" s="92" t="str">
        <f>'Реестр рисков'!G80</f>
        <v>Введение рационального режима труда и отдыха</v>
      </c>
      <c r="E92" s="176" t="str">
        <f>'Реестр рисков'!H80</f>
        <v>2</v>
      </c>
      <c r="F92" s="75" t="str">
        <f>'Реестр рисков'!I80</f>
        <v>3</v>
      </c>
      <c r="G92" s="75">
        <f>'Реестр рисков'!J80</f>
        <v>6</v>
      </c>
      <c r="J92" s="52" t="str">
        <f>'Реестр рисков'!D80</f>
        <v>опасность, связанная с наклонами корпуса</v>
      </c>
      <c r="S92" s="71"/>
    </row>
    <row r="93" spans="1:19" ht="18" customHeight="1" x14ac:dyDescent="0.2">
      <c r="A93" s="68" t="e">
        <v>#REF!</v>
      </c>
      <c r="B93" s="174"/>
      <c r="C93" s="85" t="str">
        <f t="shared" ref="C93:C177" si="2">SUBSTITUTE(J93,"опасность","Риск")</f>
        <v>Риск, связанная с рабочей позой</v>
      </c>
      <c r="D93" s="92" t="str">
        <f>'Реестр рисков'!G81</f>
        <v>Соблюдение правил внутреннего распорядка. Проведение инструктажа по охране труда</v>
      </c>
      <c r="E93" s="176" t="str">
        <f>'Реестр рисков'!H81</f>
        <v>2</v>
      </c>
      <c r="F93" s="75" t="str">
        <f>'Реестр рисков'!I81</f>
        <v>3</v>
      </c>
      <c r="G93" s="75">
        <f>'Реестр рисков'!J81</f>
        <v>6</v>
      </c>
      <c r="J93" s="52" t="str">
        <f>'Реестр рисков'!D81</f>
        <v>опасность, связанная с рабочей позой</v>
      </c>
      <c r="S93" s="71"/>
    </row>
    <row r="94" spans="1:19" ht="18" customHeight="1" x14ac:dyDescent="0.2">
      <c r="A94" s="68" t="e">
        <v>#REF!</v>
      </c>
      <c r="B94" s="174"/>
      <c r="C94" s="85" t="str">
        <f t="shared" si="2"/>
        <v>Риск перенапряжения зрительного анализатора</v>
      </c>
      <c r="D94" s="92" t="str">
        <f>'Реестр рисков'!G82</f>
        <v xml:space="preserve">Соблюдение регламентированных перерывов при работе с ПЭВМ. </v>
      </c>
      <c r="E94" s="176" t="str">
        <f>'Реестр рисков'!H82</f>
        <v>2</v>
      </c>
      <c r="F94" s="75" t="str">
        <f>'Реестр рисков'!I82</f>
        <v>3</v>
      </c>
      <c r="G94" s="75">
        <f>'Реестр рисков'!J82</f>
        <v>6</v>
      </c>
      <c r="J94" s="52" t="str">
        <f>'Реестр рисков'!D82</f>
        <v>опасность перенапряжения зрительного анализатора</v>
      </c>
      <c r="S94" s="71"/>
    </row>
    <row r="95" spans="1:19" ht="18" customHeight="1" x14ac:dyDescent="0.2">
      <c r="A95" s="68" t="e">
        <v>#REF!</v>
      </c>
      <c r="B95" s="174"/>
      <c r="C95" s="85" t="str">
        <f t="shared" si="2"/>
        <v>Риск от электромагнитных излучений</v>
      </c>
      <c r="D95" s="92" t="str">
        <f>'Реестр рисков'!G83</f>
        <v>Помещения, где размещаются рабочие места с ПЭВМ, оборудованы защитным заземлением (занулением)</v>
      </c>
      <c r="E95" s="176" t="str">
        <f>'Реестр рисков'!H83</f>
        <v>2</v>
      </c>
      <c r="F95" s="75" t="str">
        <f>'Реестр рисков'!I83</f>
        <v>3</v>
      </c>
      <c r="G95" s="75">
        <f>'Реестр рисков'!J83</f>
        <v>6</v>
      </c>
      <c r="J95" s="52" t="str">
        <f>'Реестр рисков'!D83</f>
        <v>опасность от электромагнитных излучений</v>
      </c>
      <c r="S95" s="71"/>
    </row>
    <row r="96" spans="1:19" ht="18" customHeight="1" x14ac:dyDescent="0.2">
      <c r="A96" s="68" t="e">
        <v>#REF!</v>
      </c>
      <c r="B96" s="174"/>
      <c r="C96" s="85" t="str">
        <f t="shared" si="2"/>
        <v>Риск повреждения органов дыхания частицами пыли</v>
      </c>
      <c r="D96" s="92" t="str">
        <f>'Реестр рисков'!G84</f>
        <v xml:space="preserve">Проведения инструктажа по охране труда, уборка помещений </v>
      </c>
      <c r="E96" s="176" t="str">
        <f>'Реестр рисков'!H84</f>
        <v>2</v>
      </c>
      <c r="F96" s="75" t="str">
        <f>'Реестр рисков'!I84</f>
        <v>2</v>
      </c>
      <c r="G96" s="75">
        <f>'Реестр рисков'!J84</f>
        <v>4</v>
      </c>
      <c r="J96" s="52" t="str">
        <f>'Реестр рисков'!D84</f>
        <v>опасность повреждения органов дыхания частицами пыли</v>
      </c>
      <c r="S96" s="71"/>
    </row>
    <row r="97" spans="1:19" ht="18" customHeight="1" x14ac:dyDescent="0.2">
      <c r="A97" s="68" t="e">
        <v>#REF!</v>
      </c>
      <c r="B97" s="174"/>
      <c r="C97" s="85" t="str">
        <f t="shared" si="2"/>
        <v>Риск от вдыхания дыма, паров вредных газов и пыли при пожаре</v>
      </c>
      <c r="D97" s="92" t="str">
        <f>'Реестр рисков'!G85</f>
        <v xml:space="preserve">Наличие систем оповещения, автоматического пожаротушения, первичных средств пожаротушения </v>
      </c>
      <c r="E97" s="176" t="str">
        <f>'Реестр рисков'!H85</f>
        <v>2</v>
      </c>
      <c r="F97" s="75" t="str">
        <f>'Реестр рисков'!I85</f>
        <v>5</v>
      </c>
      <c r="G97" s="75">
        <f>'Реестр рисков'!J85</f>
        <v>10</v>
      </c>
      <c r="J97" s="52" t="str">
        <f>'Реестр рисков'!D85</f>
        <v>опасность от вдыхания дыма, паров вредных газов и пыли при пожаре</v>
      </c>
      <c r="S97" s="71"/>
    </row>
    <row r="98" spans="1:19" ht="18" customHeight="1" x14ac:dyDescent="0.2">
      <c r="A98" s="68" t="e">
        <v>#REF!</v>
      </c>
      <c r="B98" s="175"/>
      <c r="C98" s="85" t="str">
        <f t="shared" si="2"/>
        <v>Риск воздействия открытого пламени</v>
      </c>
      <c r="D98" s="92" t="str">
        <f>'Реестр рисков'!G86</f>
        <v xml:space="preserve">Наличие систем оповещения, автоматического пожаротушения, первичных средств пожаротушения </v>
      </c>
      <c r="E98" s="176" t="str">
        <f>'Реестр рисков'!H86</f>
        <v>2</v>
      </c>
      <c r="F98" s="75" t="str">
        <f>'Реестр рисков'!I86</f>
        <v>5</v>
      </c>
      <c r="G98" s="75">
        <f>'Реестр рисков'!J86</f>
        <v>10</v>
      </c>
      <c r="J98" s="52" t="str">
        <f>'Реестр рисков'!D86</f>
        <v>опасность воздействия открытого пламени</v>
      </c>
      <c r="S98" s="71"/>
    </row>
    <row r="99" spans="1:19" ht="18" customHeight="1" x14ac:dyDescent="0.2">
      <c r="A99" s="68" t="e">
        <v>#REF!</v>
      </c>
      <c r="B99" s="173" t="str">
        <f>'Реестр рисков'!B87</f>
        <v>Главный библиотекарь, библиотекарь</v>
      </c>
      <c r="C99" s="85" t="str">
        <f t="shared" si="2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99" s="92" t="str">
        <f>'Реестр рисков'!G87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99" s="176" t="str">
        <f>'Реестр рисков'!H87</f>
        <v>2</v>
      </c>
      <c r="F99" s="75" t="str">
        <f>'Реестр рисков'!I87</f>
        <v>3</v>
      </c>
      <c r="G99" s="75">
        <f>'Реестр рисков'!J87</f>
        <v>6</v>
      </c>
      <c r="J99" s="52" t="str">
        <f>'Реестр рисков'!D87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99" s="71"/>
    </row>
    <row r="100" spans="1:19" ht="18" customHeight="1" x14ac:dyDescent="0.2">
      <c r="A100" s="68" t="e">
        <v>#REF!</v>
      </c>
      <c r="B100" s="174"/>
      <c r="C100" s="85" t="str">
        <f t="shared" si="2"/>
        <v>Риск падения из-за потери равновесия, в том числе при спотыкании или подскальзывании</v>
      </c>
      <c r="D100" s="92" t="str">
        <f>'Реестр рисков'!G88</f>
        <v>Проведение инструктажа по охране труда</v>
      </c>
      <c r="E100" s="176" t="str">
        <f>'Реестр рисков'!H88</f>
        <v>2</v>
      </c>
      <c r="F100" s="75" t="str">
        <f>'Реестр рисков'!I88</f>
        <v>3</v>
      </c>
      <c r="G100" s="75">
        <f>'Реестр рисков'!J88</f>
        <v>6</v>
      </c>
      <c r="J100" s="52" t="str">
        <f>'Реестр рисков'!D88</f>
        <v>опасность падения из-за потери равновесия, в том числе при спотыкании или подскальзывании</v>
      </c>
      <c r="S100" s="71"/>
    </row>
    <row r="101" spans="1:19" ht="18" customHeight="1" x14ac:dyDescent="0.2">
      <c r="A101" s="68" t="e">
        <v>#REF!</v>
      </c>
      <c r="B101" s="174"/>
      <c r="C101" s="85" t="str">
        <f t="shared" si="2"/>
        <v>Риск падения груза</v>
      </c>
      <c r="D101" s="92" t="str">
        <f>'Реестр рисков'!G89</f>
        <v>Проведение инструктажа по охране труда</v>
      </c>
      <c r="E101" s="176" t="str">
        <f>'Реестр рисков'!H89</f>
        <v>2</v>
      </c>
      <c r="F101" s="75" t="str">
        <f>'Реестр рисков'!I89</f>
        <v>3</v>
      </c>
      <c r="G101" s="75">
        <f>'Реестр рисков'!J89</f>
        <v>6</v>
      </c>
      <c r="J101" s="52" t="str">
        <f>'Реестр рисков'!D89</f>
        <v>опасность падения груза</v>
      </c>
      <c r="S101" s="71"/>
    </row>
    <row r="102" spans="1:19" ht="18" customHeight="1" x14ac:dyDescent="0.2">
      <c r="A102" s="68" t="e">
        <v>#REF!</v>
      </c>
      <c r="B102" s="174"/>
      <c r="C102" s="85" t="str">
        <f t="shared" si="2"/>
        <v>Риск, связанная с перемещением груза вручную</v>
      </c>
      <c r="D102" s="92" t="str">
        <f>'Реестр рисков'!G90</f>
        <v xml:space="preserve">Проведение инструктажа по охране труда. </v>
      </c>
      <c r="E102" s="176" t="str">
        <f>'Реестр рисков'!H90</f>
        <v>2</v>
      </c>
      <c r="F102" s="75" t="str">
        <f>'Реестр рисков'!I90</f>
        <v>3</v>
      </c>
      <c r="G102" s="75">
        <f>'Реестр рисков'!J90</f>
        <v>6</v>
      </c>
      <c r="J102" s="52" t="str">
        <f>'Реестр рисков'!D90</f>
        <v>опасность, связанная с перемещением груза вручную</v>
      </c>
      <c r="S102" s="71"/>
    </row>
    <row r="103" spans="1:19" ht="18" customHeight="1" x14ac:dyDescent="0.2">
      <c r="A103" s="68" t="e">
        <v>#REF!</v>
      </c>
      <c r="B103" s="174"/>
      <c r="C103" s="85" t="str">
        <f t="shared" si="2"/>
        <v>Риск, связанная с наклонами корпуса</v>
      </c>
      <c r="D103" s="92" t="str">
        <f>'Реестр рисков'!G91</f>
        <v>Введение рационального режима труда и отдыха</v>
      </c>
      <c r="E103" s="176" t="str">
        <f>'Реестр рисков'!H91</f>
        <v>2</v>
      </c>
      <c r="F103" s="75" t="str">
        <f>'Реестр рисков'!I91</f>
        <v>3</v>
      </c>
      <c r="G103" s="75">
        <f>'Реестр рисков'!J91</f>
        <v>6</v>
      </c>
      <c r="J103" s="52" t="str">
        <f>'Реестр рисков'!D91</f>
        <v>опасность, связанная с наклонами корпуса</v>
      </c>
      <c r="S103" s="71"/>
    </row>
    <row r="104" spans="1:19" ht="18" customHeight="1" x14ac:dyDescent="0.2">
      <c r="A104" s="68" t="e">
        <v>#REF!</v>
      </c>
      <c r="B104" s="174"/>
      <c r="C104" s="85" t="str">
        <f t="shared" si="2"/>
        <v>Риск, связанная с рабочей позой</v>
      </c>
      <c r="D104" s="92" t="str">
        <f>'Реестр рисков'!G92</f>
        <v>Соблюдение правил внутреннего распорядка. Проведение инструктажа по охране труда</v>
      </c>
      <c r="E104" s="176" t="str">
        <f>'Реестр рисков'!H92</f>
        <v>2</v>
      </c>
      <c r="F104" s="75" t="str">
        <f>'Реестр рисков'!I92</f>
        <v>3</v>
      </c>
      <c r="G104" s="75">
        <f>'Реестр рисков'!J92</f>
        <v>6</v>
      </c>
      <c r="J104" s="52" t="str">
        <f>'Реестр рисков'!D92</f>
        <v>опасность, связанная с рабочей позой</v>
      </c>
      <c r="S104" s="71"/>
    </row>
    <row r="105" spans="1:19" ht="18" customHeight="1" x14ac:dyDescent="0.2">
      <c r="A105" s="68" t="e">
        <v>#REF!</v>
      </c>
      <c r="B105" s="174"/>
      <c r="C105" s="85" t="str">
        <f t="shared" si="2"/>
        <v>Риск перенапряжения зрительного анализатора</v>
      </c>
      <c r="D105" s="92" t="str">
        <f>'Реестр рисков'!G93</f>
        <v xml:space="preserve">Соблюдение регламентированных перерывов при работе с ПЭВМ. </v>
      </c>
      <c r="E105" s="176" t="str">
        <f>'Реестр рисков'!H93</f>
        <v>2</v>
      </c>
      <c r="F105" s="75" t="str">
        <f>'Реестр рисков'!I93</f>
        <v>3</v>
      </c>
      <c r="G105" s="75">
        <f>'Реестр рисков'!J93</f>
        <v>6</v>
      </c>
      <c r="J105" s="52" t="str">
        <f>'Реестр рисков'!D93</f>
        <v>опасность перенапряжения зрительного анализатора</v>
      </c>
      <c r="S105" s="71"/>
    </row>
    <row r="106" spans="1:19" ht="18" customHeight="1" x14ac:dyDescent="0.2">
      <c r="A106" s="68" t="e">
        <v>#REF!</v>
      </c>
      <c r="B106" s="174"/>
      <c r="C106" s="85" t="str">
        <f t="shared" si="2"/>
        <v>Риск от электромагнитных излучений</v>
      </c>
      <c r="D106" s="92" t="str">
        <f>'Реестр рисков'!G94</f>
        <v>Помещения, где размещаются рабочие места с ПЭВМ, оборудованы защитным заземлением (занулением)</v>
      </c>
      <c r="E106" s="176" t="str">
        <f>'Реестр рисков'!H94</f>
        <v>2</v>
      </c>
      <c r="F106" s="75" t="str">
        <f>'Реестр рисков'!I94</f>
        <v>3</v>
      </c>
      <c r="G106" s="75">
        <f>'Реестр рисков'!J94</f>
        <v>6</v>
      </c>
      <c r="J106" s="52" t="str">
        <f>'Реестр рисков'!D94</f>
        <v>опасность от электромагнитных излучений</v>
      </c>
      <c r="S106" s="71"/>
    </row>
    <row r="107" spans="1:19" ht="18" customHeight="1" x14ac:dyDescent="0.2">
      <c r="A107" s="68" t="e">
        <v>#REF!</v>
      </c>
      <c r="B107" s="174"/>
      <c r="C107" s="85" t="str">
        <f t="shared" si="2"/>
        <v>Риск повреждения органов дыхания частицами пыли</v>
      </c>
      <c r="D107" s="92" t="str">
        <f>'Реестр рисков'!G95</f>
        <v xml:space="preserve">Проведения инструктажа по охране труда, уборка помещений </v>
      </c>
      <c r="E107" s="176" t="str">
        <f>'Реестр рисков'!H95</f>
        <v>2</v>
      </c>
      <c r="F107" s="75" t="str">
        <f>'Реестр рисков'!I95</f>
        <v>2</v>
      </c>
      <c r="G107" s="75">
        <f>'Реестр рисков'!J95</f>
        <v>4</v>
      </c>
      <c r="J107" s="52" t="str">
        <f>'Реестр рисков'!D95</f>
        <v>опасность повреждения органов дыхания частицами пыли</v>
      </c>
      <c r="S107" s="71"/>
    </row>
    <row r="108" spans="1:19" ht="18" customHeight="1" x14ac:dyDescent="0.2">
      <c r="A108" s="68" t="e">
        <v>#REF!</v>
      </c>
      <c r="B108" s="174"/>
      <c r="C108" s="85" t="str">
        <f t="shared" si="2"/>
        <v>Риск от вдыхания дыма, паров вредных газов и пыли при пожаре</v>
      </c>
      <c r="D108" s="92" t="str">
        <f>'Реестр рисков'!G96</f>
        <v xml:space="preserve">Наличие систем оповещения, автоматического пожаротушения, первичных средств пожаротушения </v>
      </c>
      <c r="E108" s="176" t="str">
        <f>'Реестр рисков'!H96</f>
        <v>2</v>
      </c>
      <c r="F108" s="75" t="str">
        <f>'Реестр рисков'!I96</f>
        <v>5</v>
      </c>
      <c r="G108" s="75">
        <f>'Реестр рисков'!J96</f>
        <v>10</v>
      </c>
      <c r="J108" s="52" t="str">
        <f>'Реестр рисков'!D96</f>
        <v>опасность от вдыхания дыма, паров вредных газов и пыли при пожаре</v>
      </c>
      <c r="S108" s="71"/>
    </row>
    <row r="109" spans="1:19" ht="18" customHeight="1" x14ac:dyDescent="0.2">
      <c r="A109" s="68" t="e">
        <v>#REF!</v>
      </c>
      <c r="B109" s="175"/>
      <c r="C109" s="85" t="str">
        <f t="shared" si="2"/>
        <v>Риск воздействия открытого пламени</v>
      </c>
      <c r="D109" s="92" t="str">
        <f>'Реестр рисков'!G97</f>
        <v xml:space="preserve">Наличие систем оповещения, автоматического пожаротушения, первичных средств пожаротушения </v>
      </c>
      <c r="E109" s="176" t="str">
        <f>'Реестр рисков'!H97</f>
        <v>2</v>
      </c>
      <c r="F109" s="75" t="str">
        <f>'Реестр рисков'!I97</f>
        <v>5</v>
      </c>
      <c r="G109" s="75">
        <f>'Реестр рисков'!J97</f>
        <v>10</v>
      </c>
      <c r="J109" s="52" t="str">
        <f>'Реестр рисков'!D97</f>
        <v>опасность воздействия открытого пламени</v>
      </c>
      <c r="S109" s="71"/>
    </row>
    <row r="110" spans="1:19" s="70" customFormat="1" ht="18" customHeight="1" x14ac:dyDescent="0.2">
      <c r="B110" s="186" t="str">
        <f>'Реестр рисков'!B98:N98</f>
        <v>Библиотечно-информационная деятельность/Отдел Городская библиотека № 1</v>
      </c>
      <c r="C110" s="187"/>
      <c r="D110" s="187"/>
      <c r="E110" s="187"/>
      <c r="F110" s="187"/>
      <c r="G110" s="188"/>
      <c r="J110" s="51"/>
      <c r="S110" s="71"/>
    </row>
    <row r="111" spans="1:19" ht="18" customHeight="1" x14ac:dyDescent="0.2">
      <c r="A111" s="68" t="e">
        <v>#REF!</v>
      </c>
      <c r="B111" s="173" t="str">
        <f>'Реестр рисков'!B99</f>
        <v>Заведующий отделом</v>
      </c>
      <c r="C111" s="85" t="str">
        <f t="shared" si="2"/>
        <v>Риск психических нагрузок, стрессов</v>
      </c>
      <c r="D111" s="92" t="str">
        <f>'Реестр рисков'!G99</f>
        <v>Соблюдение регламентированных перерывов.</v>
      </c>
      <c r="E111" s="176" t="str">
        <f>'Реестр рисков'!H99</f>
        <v>3</v>
      </c>
      <c r="F111" s="75" t="str">
        <f>'Реестр рисков'!I99</f>
        <v>4</v>
      </c>
      <c r="G111" s="75">
        <f>'Реестр рисков'!J99</f>
        <v>12</v>
      </c>
      <c r="J111" s="52" t="str">
        <f>'Реестр рисков'!D99</f>
        <v>опасность психических нагрузок, стрессов</v>
      </c>
      <c r="S111" s="71"/>
    </row>
    <row r="112" spans="1:19" ht="18" customHeight="1" x14ac:dyDescent="0.2">
      <c r="A112" s="68" t="e">
        <v>#REF!</v>
      </c>
      <c r="B112" s="174"/>
      <c r="C112" s="85" t="str">
        <f t="shared" si="2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12" s="92" t="str">
        <f>'Реестр рисков'!G100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112" s="176" t="str">
        <f>'Реестр рисков'!H100</f>
        <v>2</v>
      </c>
      <c r="F112" s="75" t="str">
        <f>'Реестр рисков'!I100</f>
        <v>3</v>
      </c>
      <c r="G112" s="75">
        <f>'Реестр рисков'!J100</f>
        <v>6</v>
      </c>
      <c r="J112" s="52" t="str">
        <f>'Реестр рисков'!D100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112" s="71"/>
    </row>
    <row r="113" spans="1:19" ht="18" customHeight="1" x14ac:dyDescent="0.2">
      <c r="A113" s="68" t="e">
        <v>#REF!</v>
      </c>
      <c r="B113" s="174"/>
      <c r="C113" s="85" t="str">
        <f t="shared" si="2"/>
        <v>Риск падения из-за потери равновесия, в том числе при спотыкании или подскальзывании</v>
      </c>
      <c r="D113" s="92" t="str">
        <f>'Реестр рисков'!G101</f>
        <v>Проведение инструктажа по охране труда</v>
      </c>
      <c r="E113" s="176" t="str">
        <f>'Реестр рисков'!H101</f>
        <v>2</v>
      </c>
      <c r="F113" s="75" t="str">
        <f>'Реестр рисков'!I101</f>
        <v>3</v>
      </c>
      <c r="G113" s="75">
        <f>'Реестр рисков'!J101</f>
        <v>6</v>
      </c>
      <c r="J113" s="52" t="str">
        <f>'Реестр рисков'!D101</f>
        <v>опасность падения из-за потери равновесия, в том числе при спотыкании или подскальзывании</v>
      </c>
      <c r="S113" s="71"/>
    </row>
    <row r="114" spans="1:19" ht="18" customHeight="1" x14ac:dyDescent="0.2">
      <c r="A114" s="68" t="e">
        <v>#REF!</v>
      </c>
      <c r="B114" s="174"/>
      <c r="C114" s="85" t="str">
        <f t="shared" si="2"/>
        <v>Риск падения груза</v>
      </c>
      <c r="D114" s="92" t="str">
        <f>'Реестр рисков'!G102</f>
        <v>Проведение инструктажа по охране труда</v>
      </c>
      <c r="E114" s="176" t="str">
        <f>'Реестр рисков'!H102</f>
        <v>2</v>
      </c>
      <c r="F114" s="75" t="str">
        <f>'Реестр рисков'!I102</f>
        <v>3</v>
      </c>
      <c r="G114" s="75">
        <f>'Реестр рисков'!J102</f>
        <v>6</v>
      </c>
      <c r="J114" s="52" t="str">
        <f>'Реестр рисков'!D102</f>
        <v>опасность падения груза</v>
      </c>
      <c r="S114" s="71"/>
    </row>
    <row r="115" spans="1:19" ht="18" customHeight="1" x14ac:dyDescent="0.2">
      <c r="A115" s="68" t="e">
        <v>#REF!</v>
      </c>
      <c r="B115" s="174"/>
      <c r="C115" s="85" t="str">
        <f t="shared" si="2"/>
        <v>Риск, связанная с перемещением груза вручную</v>
      </c>
      <c r="D115" s="92" t="str">
        <f>'Реестр рисков'!G103</f>
        <v xml:space="preserve">Проведение инструктажа по охране труда. </v>
      </c>
      <c r="E115" s="176" t="str">
        <f>'Реестр рисков'!H103</f>
        <v>2</v>
      </c>
      <c r="F115" s="75" t="str">
        <f>'Реестр рисков'!I103</f>
        <v>3</v>
      </c>
      <c r="G115" s="75">
        <f>'Реестр рисков'!J103</f>
        <v>6</v>
      </c>
      <c r="J115" s="52" t="str">
        <f>'Реестр рисков'!D103</f>
        <v>опасность, связанная с перемещением груза вручную</v>
      </c>
      <c r="S115" s="71"/>
    </row>
    <row r="116" spans="1:19" ht="18" customHeight="1" x14ac:dyDescent="0.2">
      <c r="A116" s="68" t="e">
        <v>#REF!</v>
      </c>
      <c r="B116" s="174"/>
      <c r="C116" s="85" t="str">
        <f t="shared" si="2"/>
        <v>Риск, связанная с наклонами корпуса</v>
      </c>
      <c r="D116" s="92" t="str">
        <f>'Реестр рисков'!G104</f>
        <v>Введение рационального режима труда и отдыха</v>
      </c>
      <c r="E116" s="176" t="str">
        <f>'Реестр рисков'!H104</f>
        <v>2</v>
      </c>
      <c r="F116" s="75" t="str">
        <f>'Реестр рисков'!I104</f>
        <v>3</v>
      </c>
      <c r="G116" s="75">
        <f>'Реестр рисков'!J104</f>
        <v>6</v>
      </c>
      <c r="J116" s="52" t="str">
        <f>'Реестр рисков'!D104</f>
        <v>опасность, связанная с наклонами корпуса</v>
      </c>
      <c r="S116" s="71"/>
    </row>
    <row r="117" spans="1:19" ht="18" customHeight="1" x14ac:dyDescent="0.2">
      <c r="A117" s="68" t="e">
        <v>#REF!</v>
      </c>
      <c r="B117" s="174"/>
      <c r="C117" s="85" t="str">
        <f t="shared" si="2"/>
        <v>Риск, связанная с рабочей позой</v>
      </c>
      <c r="D117" s="92" t="str">
        <f>'Реестр рисков'!G105</f>
        <v>Соблюдение правил внутреннего распорядка. Проведение инструктажа по охране труда</v>
      </c>
      <c r="E117" s="176" t="str">
        <f>'Реестр рисков'!H105</f>
        <v>2</v>
      </c>
      <c r="F117" s="75" t="str">
        <f>'Реестр рисков'!I105</f>
        <v>3</v>
      </c>
      <c r="G117" s="75">
        <f>'Реестр рисков'!J105</f>
        <v>6</v>
      </c>
      <c r="J117" s="52" t="str">
        <f>'Реестр рисков'!D105</f>
        <v>опасность, связанная с рабочей позой</v>
      </c>
      <c r="S117" s="71"/>
    </row>
    <row r="118" spans="1:19" ht="18" customHeight="1" x14ac:dyDescent="0.2">
      <c r="A118" s="68" t="e">
        <v>#REF!</v>
      </c>
      <c r="B118" s="174"/>
      <c r="C118" s="85" t="str">
        <f t="shared" si="2"/>
        <v>Риск перенапряжения зрительного анализатора</v>
      </c>
      <c r="D118" s="92" t="str">
        <f>'Реестр рисков'!G106</f>
        <v xml:space="preserve">Соблюдение регламентированных перерывов при работе с ПЭВМ. </v>
      </c>
      <c r="E118" s="176" t="str">
        <f>'Реестр рисков'!H106</f>
        <v>2</v>
      </c>
      <c r="F118" s="75" t="str">
        <f>'Реестр рисков'!I106</f>
        <v>3</v>
      </c>
      <c r="G118" s="75">
        <f>'Реестр рисков'!J106</f>
        <v>6</v>
      </c>
      <c r="J118" s="52" t="str">
        <f>'Реестр рисков'!D106</f>
        <v>опасность перенапряжения зрительного анализатора</v>
      </c>
      <c r="S118" s="71"/>
    </row>
    <row r="119" spans="1:19" ht="18" customHeight="1" x14ac:dyDescent="0.2">
      <c r="A119" s="68" t="e">
        <v>#REF!</v>
      </c>
      <c r="B119" s="174"/>
      <c r="C119" s="85" t="str">
        <f t="shared" si="2"/>
        <v>Риск от электромагнитных излучений</v>
      </c>
      <c r="D119" s="92" t="str">
        <f>'Реестр рисков'!G107</f>
        <v>Помещения, где размещаются рабочие места с ПЭВМ, оборудованы защитным заземлением (занулением)</v>
      </c>
      <c r="E119" s="176" t="str">
        <f>'Реестр рисков'!H107</f>
        <v>2</v>
      </c>
      <c r="F119" s="75" t="str">
        <f>'Реестр рисков'!I107</f>
        <v>3</v>
      </c>
      <c r="G119" s="75">
        <f>'Реестр рисков'!J107</f>
        <v>6</v>
      </c>
      <c r="J119" s="52" t="str">
        <f>'Реестр рисков'!D107</f>
        <v>опасность от электромагнитных излучений</v>
      </c>
      <c r="S119" s="71"/>
    </row>
    <row r="120" spans="1:19" ht="18" customHeight="1" x14ac:dyDescent="0.2">
      <c r="A120" s="68" t="e">
        <v>#REF!</v>
      </c>
      <c r="B120" s="174"/>
      <c r="C120" s="85" t="str">
        <f t="shared" si="2"/>
        <v>Риск повреждения органов дыхания частицами пыли</v>
      </c>
      <c r="D120" s="92" t="str">
        <f>'Реестр рисков'!G108</f>
        <v xml:space="preserve">Проведения инструктажа по охране труда, уборка помещений </v>
      </c>
      <c r="E120" s="176" t="str">
        <f>'Реестр рисков'!H108</f>
        <v>2</v>
      </c>
      <c r="F120" s="75" t="str">
        <f>'Реестр рисков'!I108</f>
        <v>2</v>
      </c>
      <c r="G120" s="75">
        <f>'Реестр рисков'!J108</f>
        <v>4</v>
      </c>
      <c r="J120" s="52" t="str">
        <f>'Реестр рисков'!D108</f>
        <v>опасность повреждения органов дыхания частицами пыли</v>
      </c>
      <c r="S120" s="71"/>
    </row>
    <row r="121" spans="1:19" ht="18" customHeight="1" x14ac:dyDescent="0.2">
      <c r="A121" s="68" t="e">
        <v>#REF!</v>
      </c>
      <c r="B121" s="174"/>
      <c r="C121" s="85" t="str">
        <f t="shared" si="2"/>
        <v>Риск от вдыхания дыма, паров вредных газов и пыли при пожаре</v>
      </c>
      <c r="D121" s="92" t="str">
        <f>'Реестр рисков'!G109</f>
        <v xml:space="preserve">Наличие систем оповещения, автоматического пожаротушения, первичных средств пожаротушения </v>
      </c>
      <c r="E121" s="176" t="str">
        <f>'Реестр рисков'!H109</f>
        <v>2</v>
      </c>
      <c r="F121" s="75" t="str">
        <f>'Реестр рисков'!I109</f>
        <v>5</v>
      </c>
      <c r="G121" s="75">
        <f>'Реестр рисков'!J109</f>
        <v>10</v>
      </c>
      <c r="J121" s="52" t="str">
        <f>'Реестр рисков'!D109</f>
        <v>опасность от вдыхания дыма, паров вредных газов и пыли при пожаре</v>
      </c>
      <c r="S121" s="71"/>
    </row>
    <row r="122" spans="1:19" ht="18" customHeight="1" x14ac:dyDescent="0.2">
      <c r="A122" s="68" t="e">
        <v>#REF!</v>
      </c>
      <c r="B122" s="175"/>
      <c r="C122" s="85" t="str">
        <f t="shared" si="2"/>
        <v>Риск воздействия открытого пламени</v>
      </c>
      <c r="D122" s="92" t="str">
        <f>'Реестр рисков'!G110</f>
        <v xml:space="preserve">Наличие систем оповещения, автоматического пожаротушения, первичных средств пожаротушения </v>
      </c>
      <c r="E122" s="176" t="str">
        <f>'Реестр рисков'!H110</f>
        <v>2</v>
      </c>
      <c r="F122" s="75" t="str">
        <f>'Реестр рисков'!I110</f>
        <v>5</v>
      </c>
      <c r="G122" s="75">
        <f>'Реестр рисков'!J110</f>
        <v>10</v>
      </c>
      <c r="J122" s="52" t="str">
        <f>'Реестр рисков'!D110</f>
        <v>опасность воздействия открытого пламени</v>
      </c>
      <c r="S122" s="71"/>
    </row>
    <row r="123" spans="1:19" ht="18" customHeight="1" x14ac:dyDescent="0.2">
      <c r="A123" s="68" t="e">
        <v>#REF!</v>
      </c>
      <c r="B123" s="173" t="str">
        <f>'Реестр рисков'!B111</f>
        <v>Главный библиотекарь</v>
      </c>
      <c r="C123" s="85" t="str">
        <f t="shared" si="2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23" s="92" t="str">
        <f>'Реестр рисков'!G111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123" s="176" t="str">
        <f>'Реестр рисков'!H111</f>
        <v>2</v>
      </c>
      <c r="F123" s="75" t="str">
        <f>'Реестр рисков'!I111</f>
        <v>3</v>
      </c>
      <c r="G123" s="75">
        <f>'Реестр рисков'!J111</f>
        <v>6</v>
      </c>
      <c r="J123" s="52" t="str">
        <f>'Реестр рисков'!D111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123" s="71"/>
    </row>
    <row r="124" spans="1:19" ht="18" customHeight="1" x14ac:dyDescent="0.2">
      <c r="A124" s="68" t="e">
        <v>#REF!</v>
      </c>
      <c r="B124" s="174"/>
      <c r="C124" s="85" t="str">
        <f t="shared" si="2"/>
        <v>Риск падения из-за потери равновесия, в том числе при спотыкании или подскальзывании</v>
      </c>
      <c r="D124" s="92" t="str">
        <f>'Реестр рисков'!G112</f>
        <v>Проведение инструктажа по охране труда</v>
      </c>
      <c r="E124" s="176" t="str">
        <f>'Реестр рисков'!H112</f>
        <v>2</v>
      </c>
      <c r="F124" s="75" t="str">
        <f>'Реестр рисков'!I112</f>
        <v>3</v>
      </c>
      <c r="G124" s="75">
        <f>'Реестр рисков'!J112</f>
        <v>6</v>
      </c>
      <c r="J124" s="52" t="str">
        <f>'Реестр рисков'!D112</f>
        <v>опасность падения из-за потери равновесия, в том числе при спотыкании или подскальзывании</v>
      </c>
      <c r="S124" s="71"/>
    </row>
    <row r="125" spans="1:19" ht="18" customHeight="1" x14ac:dyDescent="0.2">
      <c r="A125" s="68" t="e">
        <v>#REF!</v>
      </c>
      <c r="B125" s="174"/>
      <c r="C125" s="85" t="str">
        <f t="shared" si="2"/>
        <v>Риск падения груза</v>
      </c>
      <c r="D125" s="92" t="str">
        <f>'Реестр рисков'!G113</f>
        <v>Проведение инструктажа по охране труда</v>
      </c>
      <c r="E125" s="176" t="str">
        <f>'Реестр рисков'!H113</f>
        <v>2</v>
      </c>
      <c r="F125" s="75" t="str">
        <f>'Реестр рисков'!I113</f>
        <v>3</v>
      </c>
      <c r="G125" s="75">
        <f>'Реестр рисков'!J113</f>
        <v>6</v>
      </c>
      <c r="J125" s="52" t="str">
        <f>'Реестр рисков'!D113</f>
        <v>опасность падения груза</v>
      </c>
      <c r="S125" s="71"/>
    </row>
    <row r="126" spans="1:19" ht="18" customHeight="1" x14ac:dyDescent="0.2">
      <c r="A126" s="68" t="e">
        <v>#REF!</v>
      </c>
      <c r="B126" s="174"/>
      <c r="C126" s="85" t="str">
        <f t="shared" si="2"/>
        <v>Риск, связанная с перемещением груза вручную</v>
      </c>
      <c r="D126" s="92" t="str">
        <f>'Реестр рисков'!G114</f>
        <v xml:space="preserve">Проведение инструктажа по охране труда. </v>
      </c>
      <c r="E126" s="176" t="str">
        <f>'Реестр рисков'!H114</f>
        <v>2</v>
      </c>
      <c r="F126" s="75" t="str">
        <f>'Реестр рисков'!I114</f>
        <v>3</v>
      </c>
      <c r="G126" s="75">
        <f>'Реестр рисков'!J114</f>
        <v>6</v>
      </c>
      <c r="J126" s="52" t="str">
        <f>'Реестр рисков'!D114</f>
        <v>опасность, связанная с перемещением груза вручную</v>
      </c>
      <c r="S126" s="71"/>
    </row>
    <row r="127" spans="1:19" ht="18" customHeight="1" x14ac:dyDescent="0.2">
      <c r="A127" s="68" t="e">
        <v>#REF!</v>
      </c>
      <c r="B127" s="174"/>
      <c r="C127" s="85" t="str">
        <f t="shared" si="2"/>
        <v>Риск, связанная с наклонами корпуса</v>
      </c>
      <c r="D127" s="92" t="str">
        <f>'Реестр рисков'!G115</f>
        <v>Введение рационального режима труда и отдыха</v>
      </c>
      <c r="E127" s="176" t="str">
        <f>'Реестр рисков'!H115</f>
        <v>2</v>
      </c>
      <c r="F127" s="75" t="str">
        <f>'Реестр рисков'!I115</f>
        <v>3</v>
      </c>
      <c r="G127" s="75">
        <f>'Реестр рисков'!J115</f>
        <v>6</v>
      </c>
      <c r="J127" s="52" t="str">
        <f>'Реестр рисков'!D115</f>
        <v>опасность, связанная с наклонами корпуса</v>
      </c>
      <c r="S127" s="71"/>
    </row>
    <row r="128" spans="1:19" ht="18" customHeight="1" x14ac:dyDescent="0.2">
      <c r="A128" s="68" t="e">
        <v>#REF!</v>
      </c>
      <c r="B128" s="174"/>
      <c r="C128" s="85" t="str">
        <f t="shared" si="2"/>
        <v>Риск, связанная с рабочей позой</v>
      </c>
      <c r="D128" s="92" t="str">
        <f>'Реестр рисков'!G116</f>
        <v>Соблюдение правил внутреннего распорядка. Проведение инструктажа по охране труда</v>
      </c>
      <c r="E128" s="176" t="str">
        <f>'Реестр рисков'!H116</f>
        <v>2</v>
      </c>
      <c r="F128" s="75" t="str">
        <f>'Реестр рисков'!I116</f>
        <v>3</v>
      </c>
      <c r="G128" s="75">
        <f>'Реестр рисков'!J116</f>
        <v>6</v>
      </c>
      <c r="J128" s="52" t="str">
        <f>'Реестр рисков'!D116</f>
        <v>опасность, связанная с рабочей позой</v>
      </c>
      <c r="S128" s="71"/>
    </row>
    <row r="129" spans="1:19" ht="18" customHeight="1" x14ac:dyDescent="0.2">
      <c r="A129" s="68" t="e">
        <v>#REF!</v>
      </c>
      <c r="B129" s="174"/>
      <c r="C129" s="85" t="str">
        <f t="shared" si="2"/>
        <v>Риск перенапряжения зрительного анализатора</v>
      </c>
      <c r="D129" s="92" t="str">
        <f>'Реестр рисков'!G117</f>
        <v xml:space="preserve">Соблюдение регламентированных перерывов при работе с ПЭВМ. </v>
      </c>
      <c r="E129" s="176" t="str">
        <f>'Реестр рисков'!H117</f>
        <v>2</v>
      </c>
      <c r="F129" s="75" t="str">
        <f>'Реестр рисков'!I117</f>
        <v>3</v>
      </c>
      <c r="G129" s="75">
        <f>'Реестр рисков'!J117</f>
        <v>6</v>
      </c>
      <c r="J129" s="52" t="str">
        <f>'Реестр рисков'!D117</f>
        <v>опасность перенапряжения зрительного анализатора</v>
      </c>
      <c r="S129" s="71"/>
    </row>
    <row r="130" spans="1:19" ht="18" customHeight="1" x14ac:dyDescent="0.2">
      <c r="A130" s="68" t="e">
        <v>#REF!</v>
      </c>
      <c r="B130" s="174"/>
      <c r="C130" s="85" t="str">
        <f t="shared" si="2"/>
        <v>Риск от электромагнитных излучений</v>
      </c>
      <c r="D130" s="92" t="str">
        <f>'Реестр рисков'!G118</f>
        <v>Помещения, где размещаются рабочие места с ПЭВМ, оборудованы защитным заземлением (занулением)</v>
      </c>
      <c r="E130" s="176" t="str">
        <f>'Реестр рисков'!H118</f>
        <v>2</v>
      </c>
      <c r="F130" s="75" t="str">
        <f>'Реестр рисков'!I118</f>
        <v>3</v>
      </c>
      <c r="G130" s="75">
        <f>'Реестр рисков'!J118</f>
        <v>6</v>
      </c>
      <c r="J130" s="52" t="str">
        <f>'Реестр рисков'!D118</f>
        <v>опасность от электромагнитных излучений</v>
      </c>
      <c r="S130" s="71"/>
    </row>
    <row r="131" spans="1:19" ht="18" customHeight="1" x14ac:dyDescent="0.2">
      <c r="A131" s="68" t="e">
        <v>#REF!</v>
      </c>
      <c r="B131" s="174"/>
      <c r="C131" s="85" t="str">
        <f t="shared" si="2"/>
        <v>Риск повреждения органов дыхания частицами пыли</v>
      </c>
      <c r="D131" s="92" t="str">
        <f>'Реестр рисков'!G119</f>
        <v xml:space="preserve">Проведения инструктажа по охране труда, уборка помещений </v>
      </c>
      <c r="E131" s="176" t="str">
        <f>'Реестр рисков'!H119</f>
        <v>2</v>
      </c>
      <c r="F131" s="75" t="str">
        <f>'Реестр рисков'!I119</f>
        <v>2</v>
      </c>
      <c r="G131" s="75">
        <f>'Реестр рисков'!J119</f>
        <v>4</v>
      </c>
      <c r="J131" s="52" t="str">
        <f>'Реестр рисков'!D119</f>
        <v>опасность повреждения органов дыхания частицами пыли</v>
      </c>
      <c r="S131" s="71"/>
    </row>
    <row r="132" spans="1:19" ht="18" customHeight="1" x14ac:dyDescent="0.2">
      <c r="A132" s="68" t="e">
        <v>#REF!</v>
      </c>
      <c r="B132" s="174"/>
      <c r="C132" s="85" t="str">
        <f t="shared" si="2"/>
        <v>Риск от вдыхания дыма, паров вредных газов и пыли при пожаре</v>
      </c>
      <c r="D132" s="92" t="str">
        <f>'Реестр рисков'!G120</f>
        <v xml:space="preserve">Наличие систем оповещения, автоматического пожаротушения, первичных средств пожаротушения </v>
      </c>
      <c r="E132" s="176" t="str">
        <f>'Реестр рисков'!H120</f>
        <v>2</v>
      </c>
      <c r="F132" s="75" t="str">
        <f>'Реестр рисков'!I120</f>
        <v>5</v>
      </c>
      <c r="G132" s="75">
        <f>'Реестр рисков'!J120</f>
        <v>10</v>
      </c>
      <c r="J132" s="52" t="str">
        <f>'Реестр рисков'!D120</f>
        <v>опасность от вдыхания дыма, паров вредных газов и пыли при пожаре</v>
      </c>
      <c r="S132" s="71"/>
    </row>
    <row r="133" spans="1:19" ht="18" customHeight="1" x14ac:dyDescent="0.2">
      <c r="A133" s="68" t="e">
        <v>#REF!</v>
      </c>
      <c r="B133" s="175"/>
      <c r="C133" s="85" t="str">
        <f t="shared" si="2"/>
        <v>Риск воздействия открытого пламени</v>
      </c>
      <c r="D133" s="92" t="str">
        <f>'Реестр рисков'!G121</f>
        <v xml:space="preserve">Наличие систем оповещения, автоматического пожаротушения, первичных средств пожаротушения </v>
      </c>
      <c r="E133" s="176" t="str">
        <f>'Реестр рисков'!H121</f>
        <v>2</v>
      </c>
      <c r="F133" s="75" t="str">
        <f>'Реестр рисков'!I121</f>
        <v>5</v>
      </c>
      <c r="G133" s="75">
        <f>'Реестр рисков'!J121</f>
        <v>10</v>
      </c>
      <c r="J133" s="52" t="str">
        <f>'Реестр рисков'!D121</f>
        <v>опасность воздействия открытого пламени</v>
      </c>
      <c r="S133" s="71"/>
    </row>
    <row r="134" spans="1:19" s="70" customFormat="1" ht="18" customHeight="1" x14ac:dyDescent="0.2">
      <c r="B134" s="186" t="str">
        <f>'Реестр рисков'!B122:N122</f>
        <v>Библиотечно-информационная деятельность/Отдел Городская библиотека № 2</v>
      </c>
      <c r="C134" s="187"/>
      <c r="D134" s="187"/>
      <c r="E134" s="187"/>
      <c r="F134" s="187"/>
      <c r="G134" s="188"/>
      <c r="J134" s="51"/>
      <c r="S134" s="71"/>
    </row>
    <row r="135" spans="1:19" ht="18" customHeight="1" x14ac:dyDescent="0.2">
      <c r="A135" s="68" t="e">
        <v>#REF!</v>
      </c>
      <c r="B135" s="173" t="str">
        <f>'Реестр рисков'!B123</f>
        <v>Заведующий отделом</v>
      </c>
      <c r="C135" s="85" t="str">
        <f t="shared" si="2"/>
        <v>Риск психических нагрузок, стрессов</v>
      </c>
      <c r="D135" s="92" t="str">
        <f>'Реестр рисков'!G123</f>
        <v>Соблюдение регламентированных перерывов.</v>
      </c>
      <c r="E135" s="176" t="str">
        <f>'Реестр рисков'!H123</f>
        <v>3</v>
      </c>
      <c r="F135" s="75" t="str">
        <f>'Реестр рисков'!I123</f>
        <v>4</v>
      </c>
      <c r="G135" s="75">
        <f>'Реестр рисков'!J123</f>
        <v>12</v>
      </c>
      <c r="J135" s="52" t="str">
        <f>'Реестр рисков'!D123</f>
        <v>опасность психических нагрузок, стрессов</v>
      </c>
      <c r="S135" s="71"/>
    </row>
    <row r="136" spans="1:19" ht="18" customHeight="1" x14ac:dyDescent="0.2">
      <c r="A136" s="68" t="e">
        <v>#REF!</v>
      </c>
      <c r="B136" s="174"/>
      <c r="C136" s="85" t="str">
        <f t="shared" si="2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36" s="92" t="str">
        <f>'Реестр рисков'!G124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136" s="176" t="str">
        <f>'Реестр рисков'!H124</f>
        <v>2</v>
      </c>
      <c r="F136" s="75" t="str">
        <f>'Реестр рисков'!I124</f>
        <v>3</v>
      </c>
      <c r="G136" s="75">
        <f>'Реестр рисков'!J124</f>
        <v>6</v>
      </c>
      <c r="J136" s="52" t="str">
        <f>'Реестр рисков'!D124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136" s="71"/>
    </row>
    <row r="137" spans="1:19" ht="18" customHeight="1" x14ac:dyDescent="0.2">
      <c r="A137" s="68" t="e">
        <v>#REF!</v>
      </c>
      <c r="B137" s="174"/>
      <c r="C137" s="85" t="str">
        <f t="shared" si="2"/>
        <v>Риск падения из-за потери равновесия, в том числе при спотыкании или подскальзывании</v>
      </c>
      <c r="D137" s="92" t="str">
        <f>'Реестр рисков'!G125</f>
        <v>Проведение инструктажа по охране труда</v>
      </c>
      <c r="E137" s="176" t="str">
        <f>'Реестр рисков'!H125</f>
        <v>2</v>
      </c>
      <c r="F137" s="75" t="str">
        <f>'Реестр рисков'!I125</f>
        <v>3</v>
      </c>
      <c r="G137" s="75">
        <f>'Реестр рисков'!J125</f>
        <v>6</v>
      </c>
      <c r="J137" s="52" t="str">
        <f>'Реестр рисков'!D125</f>
        <v>опасность падения из-за потери равновесия, в том числе при спотыкании или подскальзывании</v>
      </c>
      <c r="S137" s="71"/>
    </row>
    <row r="138" spans="1:19" ht="18" customHeight="1" x14ac:dyDescent="0.2">
      <c r="A138" s="68" t="e">
        <v>#REF!</v>
      </c>
      <c r="B138" s="174"/>
      <c r="C138" s="85" t="str">
        <f t="shared" si="2"/>
        <v>Риск падения груза</v>
      </c>
      <c r="D138" s="92" t="str">
        <f>'Реестр рисков'!G126</f>
        <v>Проведение инструктажа по охране труда</v>
      </c>
      <c r="E138" s="176" t="str">
        <f>'Реестр рисков'!H126</f>
        <v>2</v>
      </c>
      <c r="F138" s="75" t="str">
        <f>'Реестр рисков'!I126</f>
        <v>3</v>
      </c>
      <c r="G138" s="75">
        <f>'Реестр рисков'!J126</f>
        <v>6</v>
      </c>
      <c r="J138" s="52" t="str">
        <f>'Реестр рисков'!D126</f>
        <v>опасность падения груза</v>
      </c>
      <c r="S138" s="71"/>
    </row>
    <row r="139" spans="1:19" ht="18" customHeight="1" x14ac:dyDescent="0.2">
      <c r="A139" s="68" t="e">
        <v>#REF!</v>
      </c>
      <c r="B139" s="174"/>
      <c r="C139" s="85" t="str">
        <f t="shared" si="2"/>
        <v>Риск, связанная с перемещением груза вручную</v>
      </c>
      <c r="D139" s="92" t="str">
        <f>'Реестр рисков'!G127</f>
        <v xml:space="preserve">Проведение инструктажа по охране труда. </v>
      </c>
      <c r="E139" s="176" t="str">
        <f>'Реестр рисков'!H127</f>
        <v>2</v>
      </c>
      <c r="F139" s="75" t="str">
        <f>'Реестр рисков'!I127</f>
        <v>3</v>
      </c>
      <c r="G139" s="75">
        <f>'Реестр рисков'!J127</f>
        <v>6</v>
      </c>
      <c r="J139" s="52" t="str">
        <f>'Реестр рисков'!D127</f>
        <v>опасность, связанная с перемещением груза вручную</v>
      </c>
      <c r="S139" s="71"/>
    </row>
    <row r="140" spans="1:19" ht="18" customHeight="1" x14ac:dyDescent="0.2">
      <c r="A140" s="68" t="e">
        <v>#REF!</v>
      </c>
      <c r="B140" s="174"/>
      <c r="C140" s="85" t="str">
        <f t="shared" si="2"/>
        <v>Риск, связанная с наклонами корпуса</v>
      </c>
      <c r="D140" s="92" t="str">
        <f>'Реестр рисков'!G128</f>
        <v>Введение рационального режима труда и отдыха</v>
      </c>
      <c r="E140" s="176" t="str">
        <f>'Реестр рисков'!H128</f>
        <v>2</v>
      </c>
      <c r="F140" s="75" t="str">
        <f>'Реестр рисков'!I128</f>
        <v>3</v>
      </c>
      <c r="G140" s="75">
        <f>'Реестр рисков'!J128</f>
        <v>6</v>
      </c>
      <c r="J140" s="52" t="str">
        <f>'Реестр рисков'!D128</f>
        <v>опасность, связанная с наклонами корпуса</v>
      </c>
      <c r="S140" s="71"/>
    </row>
    <row r="141" spans="1:19" ht="18" customHeight="1" x14ac:dyDescent="0.2">
      <c r="A141" s="68" t="e">
        <v>#REF!</v>
      </c>
      <c r="B141" s="174"/>
      <c r="C141" s="85" t="str">
        <f t="shared" si="2"/>
        <v>Риск, связанная с рабочей позой</v>
      </c>
      <c r="D141" s="92" t="str">
        <f>'Реестр рисков'!G129</f>
        <v>Соблюдение правил внутреннего распорядка. Проведение инструктажа по охране труда</v>
      </c>
      <c r="E141" s="176" t="str">
        <f>'Реестр рисков'!H129</f>
        <v>2</v>
      </c>
      <c r="F141" s="75" t="str">
        <f>'Реестр рисков'!I129</f>
        <v>3</v>
      </c>
      <c r="G141" s="75">
        <f>'Реестр рисков'!J129</f>
        <v>6</v>
      </c>
      <c r="J141" s="52" t="str">
        <f>'Реестр рисков'!D129</f>
        <v>опасность, связанная с рабочей позой</v>
      </c>
      <c r="S141" s="71"/>
    </row>
    <row r="142" spans="1:19" ht="18" customHeight="1" x14ac:dyDescent="0.2">
      <c r="A142" s="68" t="e">
        <v>#REF!</v>
      </c>
      <c r="B142" s="174"/>
      <c r="C142" s="85" t="str">
        <f t="shared" si="2"/>
        <v>Риск перенапряжения зрительного анализатора</v>
      </c>
      <c r="D142" s="92" t="str">
        <f>'Реестр рисков'!G130</f>
        <v xml:space="preserve">Соблюдение регламентированных перерывов при работе с ПЭВМ. </v>
      </c>
      <c r="E142" s="176" t="str">
        <f>'Реестр рисков'!H130</f>
        <v>2</v>
      </c>
      <c r="F142" s="75" t="str">
        <f>'Реестр рисков'!I130</f>
        <v>3</v>
      </c>
      <c r="G142" s="75">
        <f>'Реестр рисков'!J130</f>
        <v>6</v>
      </c>
      <c r="J142" s="52" t="str">
        <f>'Реестр рисков'!D130</f>
        <v>опасность перенапряжения зрительного анализатора</v>
      </c>
      <c r="S142" s="71"/>
    </row>
    <row r="143" spans="1:19" ht="18" customHeight="1" x14ac:dyDescent="0.2">
      <c r="A143" s="68" t="e">
        <v>#REF!</v>
      </c>
      <c r="B143" s="174"/>
      <c r="C143" s="85" t="str">
        <f t="shared" si="2"/>
        <v>Риск от электромагнитных излучений</v>
      </c>
      <c r="D143" s="92" t="str">
        <f>'Реестр рисков'!G131</f>
        <v>Помещения, где размещаются рабочие места с ПЭВМ, оборудованы защитным заземлением (занулением)</v>
      </c>
      <c r="E143" s="176" t="str">
        <f>'Реестр рисков'!H131</f>
        <v>2</v>
      </c>
      <c r="F143" s="75" t="str">
        <f>'Реестр рисков'!I131</f>
        <v>3</v>
      </c>
      <c r="G143" s="75">
        <f>'Реестр рисков'!J131</f>
        <v>6</v>
      </c>
      <c r="J143" s="52" t="str">
        <f>'Реестр рисков'!D131</f>
        <v>опасность от электромагнитных излучений</v>
      </c>
      <c r="S143" s="71"/>
    </row>
    <row r="144" spans="1:19" ht="18" customHeight="1" x14ac:dyDescent="0.2">
      <c r="A144" s="68" t="e">
        <v>#REF!</v>
      </c>
      <c r="B144" s="174"/>
      <c r="C144" s="85" t="str">
        <f t="shared" si="2"/>
        <v>Риск повреждения органов дыхания частицами пыли</v>
      </c>
      <c r="D144" s="92" t="str">
        <f>'Реестр рисков'!G132</f>
        <v xml:space="preserve">Проведения инструктажа по охране труда, уборка помещений </v>
      </c>
      <c r="E144" s="176" t="str">
        <f>'Реестр рисков'!H132</f>
        <v>2</v>
      </c>
      <c r="F144" s="75" t="str">
        <f>'Реестр рисков'!I132</f>
        <v>2</v>
      </c>
      <c r="G144" s="75">
        <f>'Реестр рисков'!J132</f>
        <v>4</v>
      </c>
      <c r="J144" s="52" t="str">
        <f>'Реестр рисков'!D132</f>
        <v>опасность повреждения органов дыхания частицами пыли</v>
      </c>
      <c r="S144" s="71"/>
    </row>
    <row r="145" spans="1:19" ht="18" customHeight="1" x14ac:dyDescent="0.2">
      <c r="A145" s="68" t="e">
        <v>#REF!</v>
      </c>
      <c r="B145" s="174"/>
      <c r="C145" s="85" t="str">
        <f t="shared" si="2"/>
        <v>Риск от вдыхания дыма, паров вредных газов и пыли при пожаре</v>
      </c>
      <c r="D145" s="92" t="str">
        <f>'Реестр рисков'!G133</f>
        <v xml:space="preserve">Наличие систем оповещения, автоматического пожаротушения, первичных средств пожаротушения </v>
      </c>
      <c r="E145" s="176" t="str">
        <f>'Реестр рисков'!H133</f>
        <v>2</v>
      </c>
      <c r="F145" s="75" t="str">
        <f>'Реестр рисков'!I133</f>
        <v>5</v>
      </c>
      <c r="G145" s="75">
        <f>'Реестр рисков'!J133</f>
        <v>10</v>
      </c>
      <c r="J145" s="52" t="str">
        <f>'Реестр рисков'!D133</f>
        <v>опасность от вдыхания дыма, паров вредных газов и пыли при пожаре</v>
      </c>
      <c r="S145" s="71"/>
    </row>
    <row r="146" spans="1:19" ht="18" customHeight="1" x14ac:dyDescent="0.2">
      <c r="A146" s="68" t="e">
        <v>#REF!</v>
      </c>
      <c r="B146" s="175"/>
      <c r="C146" s="85" t="str">
        <f t="shared" si="2"/>
        <v>Риск воздействия открытого пламени</v>
      </c>
      <c r="D146" s="92" t="str">
        <f>'Реестр рисков'!G134</f>
        <v xml:space="preserve">Наличие систем оповещения, автоматического пожаротушения, первичных средств пожаротушения </v>
      </c>
      <c r="E146" s="176" t="str">
        <f>'Реестр рисков'!H134</f>
        <v>2</v>
      </c>
      <c r="F146" s="75" t="str">
        <f>'Реестр рисков'!I134</f>
        <v>5</v>
      </c>
      <c r="G146" s="75">
        <f>'Реестр рисков'!J134</f>
        <v>10</v>
      </c>
      <c r="J146" s="52" t="str">
        <f>'Реестр рисков'!D134</f>
        <v>опасность воздействия открытого пламени</v>
      </c>
      <c r="S146" s="71"/>
    </row>
    <row r="147" spans="1:19" ht="18" customHeight="1" x14ac:dyDescent="0.2">
      <c r="A147" s="68" t="e">
        <v>#REF!</v>
      </c>
      <c r="B147" s="173" t="str">
        <f>'Реестр рисков'!B135</f>
        <v>Библиотекарь</v>
      </c>
      <c r="C147" s="85" t="str">
        <f t="shared" ref="C147:C157" si="3">SUBSTITUTE(J147,"опасность","Риск")</f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47" s="92" t="str">
        <f>'Реестр рисков'!G135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147" s="176" t="str">
        <f>'Реестр рисков'!H135</f>
        <v>2</v>
      </c>
      <c r="F147" s="75" t="str">
        <f>'Реестр рисков'!I135</f>
        <v>3</v>
      </c>
      <c r="G147" s="75">
        <f>'Реестр рисков'!J135</f>
        <v>6</v>
      </c>
      <c r="J147" s="52" t="str">
        <f>'Реестр рисков'!D135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147" s="71"/>
    </row>
    <row r="148" spans="1:19" ht="18" customHeight="1" x14ac:dyDescent="0.2">
      <c r="A148" s="68" t="e">
        <v>#REF!</v>
      </c>
      <c r="B148" s="174"/>
      <c r="C148" s="85" t="str">
        <f t="shared" si="3"/>
        <v>Риск падения из-за потери равновесия, в том числе при спотыкании или подскальзывании</v>
      </c>
      <c r="D148" s="92" t="str">
        <f>'Реестр рисков'!G136</f>
        <v>Проведение инструктажа по охране труда</v>
      </c>
      <c r="E148" s="176" t="str">
        <f>'Реестр рисков'!H136</f>
        <v>2</v>
      </c>
      <c r="F148" s="75" t="str">
        <f>'Реестр рисков'!I136</f>
        <v>3</v>
      </c>
      <c r="G148" s="75">
        <f>'Реестр рисков'!J136</f>
        <v>6</v>
      </c>
      <c r="J148" s="52" t="str">
        <f>'Реестр рисков'!D136</f>
        <v>опасность падения из-за потери равновесия, в том числе при спотыкании или подскальзывании</v>
      </c>
      <c r="S148" s="71"/>
    </row>
    <row r="149" spans="1:19" ht="18" customHeight="1" x14ac:dyDescent="0.2">
      <c r="A149" s="68" t="e">
        <v>#REF!</v>
      </c>
      <c r="B149" s="174"/>
      <c r="C149" s="85" t="str">
        <f t="shared" si="3"/>
        <v>Риск падения груза</v>
      </c>
      <c r="D149" s="92" t="str">
        <f>'Реестр рисков'!G137</f>
        <v>Проведение инструктажа по охране труда</v>
      </c>
      <c r="E149" s="176" t="str">
        <f>'Реестр рисков'!H137</f>
        <v>2</v>
      </c>
      <c r="F149" s="75" t="str">
        <f>'Реестр рисков'!I137</f>
        <v>3</v>
      </c>
      <c r="G149" s="75">
        <f>'Реестр рисков'!J137</f>
        <v>6</v>
      </c>
      <c r="J149" s="52" t="str">
        <f>'Реестр рисков'!D137</f>
        <v>опасность падения груза</v>
      </c>
      <c r="S149" s="71"/>
    </row>
    <row r="150" spans="1:19" ht="18" customHeight="1" x14ac:dyDescent="0.2">
      <c r="A150" s="68" t="e">
        <v>#REF!</v>
      </c>
      <c r="B150" s="174"/>
      <c r="C150" s="85" t="str">
        <f t="shared" si="3"/>
        <v>Риск, связанная с перемещением груза вручную</v>
      </c>
      <c r="D150" s="92" t="str">
        <f>'Реестр рисков'!G138</f>
        <v xml:space="preserve">Проведение инструктажа по охране труда. </v>
      </c>
      <c r="E150" s="176" t="str">
        <f>'Реестр рисков'!H138</f>
        <v>2</v>
      </c>
      <c r="F150" s="75" t="str">
        <f>'Реестр рисков'!I138</f>
        <v>3</v>
      </c>
      <c r="G150" s="75">
        <f>'Реестр рисков'!J138</f>
        <v>6</v>
      </c>
      <c r="J150" s="52" t="str">
        <f>'Реестр рисков'!D138</f>
        <v>опасность, связанная с перемещением груза вручную</v>
      </c>
      <c r="S150" s="71"/>
    </row>
    <row r="151" spans="1:19" ht="18" customHeight="1" x14ac:dyDescent="0.2">
      <c r="A151" s="68" t="e">
        <v>#REF!</v>
      </c>
      <c r="B151" s="174"/>
      <c r="C151" s="85" t="str">
        <f t="shared" si="3"/>
        <v>Риск, связанная с наклонами корпуса</v>
      </c>
      <c r="D151" s="92" t="str">
        <f>'Реестр рисков'!G139</f>
        <v>Введение рационального режима труда и отдыха</v>
      </c>
      <c r="E151" s="176" t="str">
        <f>'Реестр рисков'!H139</f>
        <v>2</v>
      </c>
      <c r="F151" s="75" t="str">
        <f>'Реестр рисков'!I139</f>
        <v>3</v>
      </c>
      <c r="G151" s="75">
        <f>'Реестр рисков'!J139</f>
        <v>6</v>
      </c>
      <c r="J151" s="52" t="str">
        <f>'Реестр рисков'!D139</f>
        <v>опасность, связанная с наклонами корпуса</v>
      </c>
      <c r="S151" s="71"/>
    </row>
    <row r="152" spans="1:19" ht="18" customHeight="1" x14ac:dyDescent="0.2">
      <c r="A152" s="68" t="e">
        <v>#REF!</v>
      </c>
      <c r="B152" s="174"/>
      <c r="C152" s="85" t="str">
        <f t="shared" si="3"/>
        <v>Риск, связанная с рабочей позой</v>
      </c>
      <c r="D152" s="92" t="str">
        <f>'Реестр рисков'!G140</f>
        <v>Соблюдение правил внутреннего распорядка. Проведение инструктажа по охране труда</v>
      </c>
      <c r="E152" s="176" t="str">
        <f>'Реестр рисков'!H140</f>
        <v>2</v>
      </c>
      <c r="F152" s="75" t="str">
        <f>'Реестр рисков'!I140</f>
        <v>3</v>
      </c>
      <c r="G152" s="75">
        <f>'Реестр рисков'!J140</f>
        <v>6</v>
      </c>
      <c r="J152" s="52" t="str">
        <f>'Реестр рисков'!D140</f>
        <v>опасность, связанная с рабочей позой</v>
      </c>
      <c r="S152" s="71"/>
    </row>
    <row r="153" spans="1:19" ht="18" customHeight="1" x14ac:dyDescent="0.2">
      <c r="A153" s="68" t="e">
        <v>#REF!</v>
      </c>
      <c r="B153" s="174"/>
      <c r="C153" s="85" t="str">
        <f t="shared" si="3"/>
        <v>Риск перенапряжения зрительного анализатора</v>
      </c>
      <c r="D153" s="92" t="str">
        <f>'Реестр рисков'!G141</f>
        <v xml:space="preserve">Соблюдение регламентированных перерывов при работе с ПЭВМ. </v>
      </c>
      <c r="E153" s="176" t="str">
        <f>'Реестр рисков'!H141</f>
        <v>2</v>
      </c>
      <c r="F153" s="75" t="str">
        <f>'Реестр рисков'!I141</f>
        <v>3</v>
      </c>
      <c r="G153" s="75">
        <f>'Реестр рисков'!J141</f>
        <v>6</v>
      </c>
      <c r="J153" s="52" t="str">
        <f>'Реестр рисков'!D141</f>
        <v>опасность перенапряжения зрительного анализатора</v>
      </c>
      <c r="S153" s="71"/>
    </row>
    <row r="154" spans="1:19" ht="18" customHeight="1" x14ac:dyDescent="0.2">
      <c r="A154" s="68" t="e">
        <v>#REF!</v>
      </c>
      <c r="B154" s="174"/>
      <c r="C154" s="85" t="str">
        <f t="shared" si="3"/>
        <v>Риск от электромагнитных излучений</v>
      </c>
      <c r="D154" s="92" t="str">
        <f>'Реестр рисков'!G142</f>
        <v>Помещения, где размещаются рабочие места с ПЭВМ, оборудованы защитным заземлением (занулением)</v>
      </c>
      <c r="E154" s="176" t="str">
        <f>'Реестр рисков'!H142</f>
        <v>2</v>
      </c>
      <c r="F154" s="75" t="str">
        <f>'Реестр рисков'!I142</f>
        <v>3</v>
      </c>
      <c r="G154" s="75">
        <f>'Реестр рисков'!J142</f>
        <v>6</v>
      </c>
      <c r="J154" s="52" t="str">
        <f>'Реестр рисков'!D142</f>
        <v>опасность от электромагнитных излучений</v>
      </c>
      <c r="S154" s="71"/>
    </row>
    <row r="155" spans="1:19" ht="18" customHeight="1" x14ac:dyDescent="0.2">
      <c r="A155" s="68" t="e">
        <v>#REF!</v>
      </c>
      <c r="B155" s="174"/>
      <c r="C155" s="85" t="str">
        <f t="shared" si="3"/>
        <v>Риск повреждения органов дыхания частицами пыли</v>
      </c>
      <c r="D155" s="92" t="str">
        <f>'Реестр рисков'!G143</f>
        <v xml:space="preserve">Проведения инструктажа по охране труда, уборка помещений </v>
      </c>
      <c r="E155" s="176" t="str">
        <f>'Реестр рисков'!H143</f>
        <v>2</v>
      </c>
      <c r="F155" s="75" t="str">
        <f>'Реестр рисков'!I143</f>
        <v>2</v>
      </c>
      <c r="G155" s="75">
        <f>'Реестр рисков'!J143</f>
        <v>4</v>
      </c>
      <c r="J155" s="52" t="str">
        <f>'Реестр рисков'!D143</f>
        <v>опасность повреждения органов дыхания частицами пыли</v>
      </c>
      <c r="S155" s="71"/>
    </row>
    <row r="156" spans="1:19" ht="18" customHeight="1" x14ac:dyDescent="0.2">
      <c r="A156" s="68" t="e">
        <v>#REF!</v>
      </c>
      <c r="B156" s="174"/>
      <c r="C156" s="85" t="str">
        <f t="shared" si="3"/>
        <v>Риск от вдыхания дыма, паров вредных газов и пыли при пожаре</v>
      </c>
      <c r="D156" s="92" t="str">
        <f>'Реестр рисков'!G144</f>
        <v xml:space="preserve">Наличие систем оповещения, автоматического пожаротушения, первичных средств пожаротушения </v>
      </c>
      <c r="E156" s="176" t="str">
        <f>'Реестр рисков'!H144</f>
        <v>2</v>
      </c>
      <c r="F156" s="75" t="str">
        <f>'Реестр рисков'!I144</f>
        <v>5</v>
      </c>
      <c r="G156" s="75">
        <f>'Реестр рисков'!J144</f>
        <v>10</v>
      </c>
      <c r="J156" s="52" t="str">
        <f>'Реестр рисков'!D144</f>
        <v>опасность от вдыхания дыма, паров вредных газов и пыли при пожаре</v>
      </c>
      <c r="S156" s="71"/>
    </row>
    <row r="157" spans="1:19" ht="18" customHeight="1" x14ac:dyDescent="0.2">
      <c r="A157" s="68" t="e">
        <v>#REF!</v>
      </c>
      <c r="B157" s="175"/>
      <c r="C157" s="85" t="str">
        <f t="shared" si="3"/>
        <v>Риск воздействия открытого пламени</v>
      </c>
      <c r="D157" s="92" t="str">
        <f>'Реестр рисков'!G145</f>
        <v xml:space="preserve">Наличие систем оповещения, автоматического пожаротушения, первичных средств пожаротушения </v>
      </c>
      <c r="E157" s="176" t="str">
        <f>'Реестр рисков'!H145</f>
        <v>2</v>
      </c>
      <c r="F157" s="75" t="str">
        <f>'Реестр рисков'!I145</f>
        <v>5</v>
      </c>
      <c r="G157" s="75">
        <f>'Реестр рисков'!J145</f>
        <v>10</v>
      </c>
      <c r="J157" s="52" t="str">
        <f>'Реестр рисков'!D145</f>
        <v>опасность воздействия открытого пламени</v>
      </c>
      <c r="S157" s="71"/>
    </row>
    <row r="158" spans="1:19" s="70" customFormat="1" ht="18" customHeight="1" x14ac:dyDescent="0.2">
      <c r="B158" s="186" t="str">
        <f>'Реестр рисков'!B146:N146</f>
        <v>Библиотечно-информационная деятельность/Отдел Шамокшская сельская библиотека</v>
      </c>
      <c r="C158" s="187"/>
      <c r="D158" s="187"/>
      <c r="E158" s="187"/>
      <c r="F158" s="187"/>
      <c r="G158" s="188"/>
      <c r="J158" s="51"/>
      <c r="S158" s="71"/>
    </row>
    <row r="159" spans="1:19" ht="18" customHeight="1" x14ac:dyDescent="0.2">
      <c r="A159" s="68" t="e">
        <v>#REF!</v>
      </c>
      <c r="B159" s="173" t="str">
        <f>'Реестр рисков'!B147</f>
        <v>Заведующий отделом</v>
      </c>
      <c r="C159" s="85" t="str">
        <f t="shared" ref="C159:C170" si="4">SUBSTITUTE(J159,"опасность","Риск")</f>
        <v>Риск психических нагрузок, стрессов</v>
      </c>
      <c r="D159" s="92" t="str">
        <f>'Реестр рисков'!G147</f>
        <v>Соблюдение регламентированных перерывов.</v>
      </c>
      <c r="E159" s="176" t="str">
        <f>'Реестр рисков'!H147</f>
        <v>3</v>
      </c>
      <c r="F159" s="75" t="str">
        <f>'Реестр рисков'!I147</f>
        <v>4</v>
      </c>
      <c r="G159" s="75">
        <f>'Реестр рисков'!J147</f>
        <v>12</v>
      </c>
      <c r="J159" s="52" t="str">
        <f>'Реестр рисков'!D147</f>
        <v>опасность психических нагрузок, стрессов</v>
      </c>
      <c r="S159" s="71"/>
    </row>
    <row r="160" spans="1:19" ht="18" customHeight="1" x14ac:dyDescent="0.2">
      <c r="A160" s="68" t="e">
        <v>#REF!</v>
      </c>
      <c r="B160" s="174"/>
      <c r="C160" s="85" t="str">
        <f t="shared" si="4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60" s="92" t="str">
        <f>'Реестр рисков'!G148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160" s="176" t="str">
        <f>'Реестр рисков'!H148</f>
        <v>2</v>
      </c>
      <c r="F160" s="75" t="str">
        <f>'Реестр рисков'!I148</f>
        <v>3</v>
      </c>
      <c r="G160" s="75">
        <f>'Реестр рисков'!J148</f>
        <v>6</v>
      </c>
      <c r="J160" s="52" t="str">
        <f>'Реестр рисков'!D148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160" s="71"/>
    </row>
    <row r="161" spans="1:19" ht="18" customHeight="1" x14ac:dyDescent="0.2">
      <c r="A161" s="68" t="e">
        <v>#REF!</v>
      </c>
      <c r="B161" s="174"/>
      <c r="C161" s="85" t="str">
        <f t="shared" si="4"/>
        <v>Риск падения из-за потери равновесия, в том числе при спотыкании или подскальзывании</v>
      </c>
      <c r="D161" s="92" t="str">
        <f>'Реестр рисков'!G149</f>
        <v>Проведение инструктажа по охране труда</v>
      </c>
      <c r="E161" s="176" t="str">
        <f>'Реестр рисков'!H149</f>
        <v>2</v>
      </c>
      <c r="F161" s="75" t="str">
        <f>'Реестр рисков'!I149</f>
        <v>3</v>
      </c>
      <c r="G161" s="75">
        <f>'Реестр рисков'!J149</f>
        <v>6</v>
      </c>
      <c r="J161" s="52" t="str">
        <f>'Реестр рисков'!D149</f>
        <v>опасность падения из-за потери равновесия, в том числе при спотыкании или подскальзывании</v>
      </c>
      <c r="S161" s="71"/>
    </row>
    <row r="162" spans="1:19" ht="18" customHeight="1" x14ac:dyDescent="0.2">
      <c r="A162" s="68" t="e">
        <v>#REF!</v>
      </c>
      <c r="B162" s="174"/>
      <c r="C162" s="85" t="str">
        <f t="shared" si="4"/>
        <v>Риск падения груза</v>
      </c>
      <c r="D162" s="92" t="str">
        <f>'Реестр рисков'!G150</f>
        <v>Проведение инструктажа по охране труда</v>
      </c>
      <c r="E162" s="176" t="str">
        <f>'Реестр рисков'!H150</f>
        <v>2</v>
      </c>
      <c r="F162" s="75" t="str">
        <f>'Реестр рисков'!I150</f>
        <v>3</v>
      </c>
      <c r="G162" s="75">
        <f>'Реестр рисков'!J150</f>
        <v>6</v>
      </c>
      <c r="J162" s="52" t="str">
        <f>'Реестр рисков'!D150</f>
        <v>опасность падения груза</v>
      </c>
      <c r="S162" s="71"/>
    </row>
    <row r="163" spans="1:19" ht="18" customHeight="1" x14ac:dyDescent="0.2">
      <c r="A163" s="68" t="e">
        <v>#REF!</v>
      </c>
      <c r="B163" s="174"/>
      <c r="C163" s="85" t="str">
        <f t="shared" si="4"/>
        <v>Риск, связанная с перемещением груза вручную</v>
      </c>
      <c r="D163" s="92" t="str">
        <f>'Реестр рисков'!G151</f>
        <v xml:space="preserve">Проведение инструктажа по охране труда. </v>
      </c>
      <c r="E163" s="176" t="str">
        <f>'Реестр рисков'!H151</f>
        <v>2</v>
      </c>
      <c r="F163" s="75" t="str">
        <f>'Реестр рисков'!I151</f>
        <v>3</v>
      </c>
      <c r="G163" s="75">
        <f>'Реестр рисков'!J151</f>
        <v>6</v>
      </c>
      <c r="J163" s="52" t="str">
        <f>'Реестр рисков'!D151</f>
        <v>опасность, связанная с перемещением груза вручную</v>
      </c>
      <c r="S163" s="71"/>
    </row>
    <row r="164" spans="1:19" ht="18" customHeight="1" x14ac:dyDescent="0.2">
      <c r="A164" s="68" t="e">
        <v>#REF!</v>
      </c>
      <c r="B164" s="174"/>
      <c r="C164" s="85" t="str">
        <f t="shared" si="4"/>
        <v>Риск, связанная с наклонами корпуса</v>
      </c>
      <c r="D164" s="92" t="str">
        <f>'Реестр рисков'!G152</f>
        <v>Введение рационального режима труда и отдыха</v>
      </c>
      <c r="E164" s="176" t="str">
        <f>'Реестр рисков'!H152</f>
        <v>2</v>
      </c>
      <c r="F164" s="75" t="str">
        <f>'Реестр рисков'!I152</f>
        <v>3</v>
      </c>
      <c r="G164" s="75">
        <f>'Реестр рисков'!J152</f>
        <v>6</v>
      </c>
      <c r="J164" s="52" t="str">
        <f>'Реестр рисков'!D152</f>
        <v>опасность, связанная с наклонами корпуса</v>
      </c>
      <c r="S164" s="71"/>
    </row>
    <row r="165" spans="1:19" ht="18" customHeight="1" x14ac:dyDescent="0.2">
      <c r="A165" s="68" t="e">
        <v>#REF!</v>
      </c>
      <c r="B165" s="174"/>
      <c r="C165" s="85" t="str">
        <f t="shared" si="4"/>
        <v>Риск, связанная с рабочей позой</v>
      </c>
      <c r="D165" s="92" t="str">
        <f>'Реестр рисков'!G153</f>
        <v>Соблюдение правил внутреннего распорядка. Проведение инструктажа по охране труда</v>
      </c>
      <c r="E165" s="176" t="str">
        <f>'Реестр рисков'!H153</f>
        <v>2</v>
      </c>
      <c r="F165" s="75" t="str">
        <f>'Реестр рисков'!I153</f>
        <v>3</v>
      </c>
      <c r="G165" s="75">
        <f>'Реестр рисков'!J153</f>
        <v>6</v>
      </c>
      <c r="J165" s="52" t="str">
        <f>'Реестр рисков'!D153</f>
        <v>опасность, связанная с рабочей позой</v>
      </c>
      <c r="S165" s="71"/>
    </row>
    <row r="166" spans="1:19" ht="18" customHeight="1" x14ac:dyDescent="0.2">
      <c r="A166" s="68" t="e">
        <v>#REF!</v>
      </c>
      <c r="B166" s="174"/>
      <c r="C166" s="85" t="str">
        <f t="shared" si="4"/>
        <v>Риск перенапряжения зрительного анализатора</v>
      </c>
      <c r="D166" s="92" t="str">
        <f>'Реестр рисков'!G154</f>
        <v xml:space="preserve">Соблюдение регламентированных перерывов при работе с ПЭВМ. </v>
      </c>
      <c r="E166" s="176" t="str">
        <f>'Реестр рисков'!H154</f>
        <v>2</v>
      </c>
      <c r="F166" s="75" t="str">
        <f>'Реестр рисков'!I154</f>
        <v>3</v>
      </c>
      <c r="G166" s="75">
        <f>'Реестр рисков'!J154</f>
        <v>6</v>
      </c>
      <c r="J166" s="52" t="str">
        <f>'Реестр рисков'!D154</f>
        <v>опасность перенапряжения зрительного анализатора</v>
      </c>
      <c r="S166" s="71"/>
    </row>
    <row r="167" spans="1:19" ht="18" customHeight="1" x14ac:dyDescent="0.2">
      <c r="A167" s="68" t="e">
        <v>#REF!</v>
      </c>
      <c r="B167" s="174"/>
      <c r="C167" s="85" t="str">
        <f t="shared" si="4"/>
        <v>Риск от электромагнитных излучений</v>
      </c>
      <c r="D167" s="92" t="str">
        <f>'Реестр рисков'!G155</f>
        <v>Помещения, где размещаются рабочие места с ПЭВМ, оборудованы защитным заземлением (занулением)</v>
      </c>
      <c r="E167" s="176" t="str">
        <f>'Реестр рисков'!H155</f>
        <v>2</v>
      </c>
      <c r="F167" s="75" t="str">
        <f>'Реестр рисков'!I155</f>
        <v>3</v>
      </c>
      <c r="G167" s="75">
        <f>'Реестр рисков'!J155</f>
        <v>6</v>
      </c>
      <c r="J167" s="52" t="str">
        <f>'Реестр рисков'!D155</f>
        <v>опасность от электромагнитных излучений</v>
      </c>
      <c r="S167" s="71"/>
    </row>
    <row r="168" spans="1:19" ht="18" customHeight="1" x14ac:dyDescent="0.2">
      <c r="A168" s="68" t="e">
        <v>#REF!</v>
      </c>
      <c r="B168" s="174"/>
      <c r="C168" s="85" t="str">
        <f t="shared" si="4"/>
        <v>Риск повреждения органов дыхания частицами пыли</v>
      </c>
      <c r="D168" s="92" t="str">
        <f>'Реестр рисков'!G156</f>
        <v xml:space="preserve">Проведения инструктажа по охране труда, уборка помещений </v>
      </c>
      <c r="E168" s="176" t="str">
        <f>'Реестр рисков'!H156</f>
        <v>2</v>
      </c>
      <c r="F168" s="75" t="str">
        <f>'Реестр рисков'!I156</f>
        <v>2</v>
      </c>
      <c r="G168" s="75">
        <f>'Реестр рисков'!J156</f>
        <v>4</v>
      </c>
      <c r="J168" s="52" t="str">
        <f>'Реестр рисков'!D156</f>
        <v>опасность повреждения органов дыхания частицами пыли</v>
      </c>
      <c r="S168" s="71"/>
    </row>
    <row r="169" spans="1:19" ht="18" customHeight="1" x14ac:dyDescent="0.2">
      <c r="A169" s="68" t="e">
        <v>#REF!</v>
      </c>
      <c r="B169" s="174"/>
      <c r="C169" s="85" t="str">
        <f t="shared" si="4"/>
        <v>Риск от вдыхания дыма, паров вредных газов и пыли при пожаре</v>
      </c>
      <c r="D169" s="92" t="str">
        <f>'Реестр рисков'!G157</f>
        <v xml:space="preserve">Наличие систем оповещения, автоматического пожаротушения, первичных средств пожаротушения </v>
      </c>
      <c r="E169" s="176" t="str">
        <f>'Реестр рисков'!H157</f>
        <v>2</v>
      </c>
      <c r="F169" s="75" t="str">
        <f>'Реестр рисков'!I157</f>
        <v>5</v>
      </c>
      <c r="G169" s="75">
        <f>'Реестр рисков'!J157</f>
        <v>10</v>
      </c>
      <c r="J169" s="52" t="str">
        <f>'Реестр рисков'!D157</f>
        <v>опасность от вдыхания дыма, паров вредных газов и пыли при пожаре</v>
      </c>
      <c r="S169" s="71"/>
    </row>
    <row r="170" spans="1:19" ht="18" customHeight="1" x14ac:dyDescent="0.2">
      <c r="A170" s="68" t="e">
        <v>#REF!</v>
      </c>
      <c r="B170" s="175"/>
      <c r="C170" s="85" t="str">
        <f t="shared" si="4"/>
        <v>Риск воздействия открытого пламени</v>
      </c>
      <c r="D170" s="92" t="str">
        <f>'Реестр рисков'!G158</f>
        <v xml:space="preserve">Наличие систем оповещения, автоматического пожаротушения, первичных средств пожаротушения </v>
      </c>
      <c r="E170" s="176" t="str">
        <f>'Реестр рисков'!H158</f>
        <v>2</v>
      </c>
      <c r="F170" s="75" t="str">
        <f>'Реестр рисков'!I158</f>
        <v>5</v>
      </c>
      <c r="G170" s="75">
        <f>'Реестр рисков'!J158</f>
        <v>10</v>
      </c>
      <c r="J170" s="52" t="str">
        <f>'Реестр рисков'!D158</f>
        <v>опасность воздействия открытого пламени</v>
      </c>
      <c r="S170" s="71"/>
    </row>
    <row r="171" spans="1:19" s="70" customFormat="1" ht="18" customHeight="1" x14ac:dyDescent="0.2">
      <c r="B171" s="186" t="str">
        <f>'Реестр рисков'!B159:N159</f>
        <v>Библиотечно-информационная деятельность/Отдел Радио "Лодья"</v>
      </c>
      <c r="C171" s="187"/>
      <c r="D171" s="187"/>
      <c r="E171" s="187"/>
      <c r="F171" s="187"/>
      <c r="G171" s="188"/>
      <c r="J171" s="51"/>
      <c r="S171" s="71"/>
    </row>
    <row r="172" spans="1:19" ht="18" customHeight="1" x14ac:dyDescent="0.2">
      <c r="A172" s="68" t="e">
        <v>#REF!</v>
      </c>
      <c r="B172" s="173" t="str">
        <f>'Реестр рисков'!B160</f>
        <v>Режиссер</v>
      </c>
      <c r="C172" s="85" t="str">
        <f t="shared" si="2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72" s="92" t="str">
        <f>'Реестр рисков'!G160</f>
        <v xml:space="preserve">Применение защитного заземления (зануления). Проведение инструктажа с присвоением соответствующей группы по электробезопасности </v>
      </c>
      <c r="E172" s="176" t="str">
        <f>'Реестр рисков'!H160</f>
        <v>2</v>
      </c>
      <c r="F172" s="75" t="str">
        <f>'Реестр рисков'!I160</f>
        <v>3</v>
      </c>
      <c r="G172" s="75">
        <f>'Реестр рисков'!J160</f>
        <v>6</v>
      </c>
      <c r="J172" s="52" t="str">
        <f>'Реестр рисков'!D160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S172" s="71"/>
    </row>
    <row r="173" spans="1:19" ht="18" customHeight="1" x14ac:dyDescent="0.2">
      <c r="A173" s="68" t="e">
        <v>#REF!</v>
      </c>
      <c r="B173" s="174"/>
      <c r="C173" s="85" t="str">
        <f t="shared" si="2"/>
        <v>Риск падения из-за потери равновесия, в том числе при спотыкании или подскальзывании</v>
      </c>
      <c r="D173" s="92" t="str">
        <f>'Реестр рисков'!G161</f>
        <v>Проведение инструктажа по охране труда</v>
      </c>
      <c r="E173" s="176" t="str">
        <f>'Реестр рисков'!H161</f>
        <v>2</v>
      </c>
      <c r="F173" s="75" t="str">
        <f>'Реестр рисков'!I161</f>
        <v>3</v>
      </c>
      <c r="G173" s="75">
        <f>'Реестр рисков'!J161</f>
        <v>6</v>
      </c>
      <c r="J173" s="52" t="str">
        <f>'Реестр рисков'!D161</f>
        <v>опасность падения из-за потери равновесия, в том числе при спотыкании или подскальзывании</v>
      </c>
      <c r="S173" s="71"/>
    </row>
    <row r="174" spans="1:19" ht="18" customHeight="1" x14ac:dyDescent="0.2">
      <c r="A174" s="68" t="e">
        <v>#REF!</v>
      </c>
      <c r="B174" s="174"/>
      <c r="C174" s="85" t="str">
        <f t="shared" si="2"/>
        <v>Риск перенапряжения зрительного анализатора</v>
      </c>
      <c r="D174" s="92" t="str">
        <f>'Реестр рисков'!G162</f>
        <v xml:space="preserve">Соблюдение регламентированных перерывов при работе с ПЭВМ. </v>
      </c>
      <c r="E174" s="176" t="str">
        <f>'Реестр рисков'!H162</f>
        <v>2</v>
      </c>
      <c r="F174" s="75" t="str">
        <f>'Реестр рисков'!I162</f>
        <v>3</v>
      </c>
      <c r="G174" s="75">
        <f>'Реестр рисков'!J162</f>
        <v>6</v>
      </c>
      <c r="J174" s="52" t="str">
        <f>'Реестр рисков'!D162</f>
        <v>опасность перенапряжения зрительного анализатора</v>
      </c>
      <c r="S174" s="71"/>
    </row>
    <row r="175" spans="1:19" ht="18" customHeight="1" x14ac:dyDescent="0.2">
      <c r="A175" s="68" t="e">
        <v>#REF!</v>
      </c>
      <c r="B175" s="174"/>
      <c r="C175" s="85" t="str">
        <f t="shared" si="2"/>
        <v>Риск от электромагнитных излучений</v>
      </c>
      <c r="D175" s="92" t="str">
        <f>'Реестр рисков'!G163</f>
        <v>Помещения, где размещаются рабочие места с ПЭВМ, оборудованы защитным заземлением (занулением)</v>
      </c>
      <c r="E175" s="176" t="str">
        <f>'Реестр рисков'!H163</f>
        <v>2</v>
      </c>
      <c r="F175" s="75" t="str">
        <f>'Реестр рисков'!I163</f>
        <v>3</v>
      </c>
      <c r="G175" s="75">
        <f>'Реестр рисков'!J163</f>
        <v>6</v>
      </c>
      <c r="J175" s="52" t="str">
        <f>'Реестр рисков'!D163</f>
        <v>опасность от электромагнитных излучений</v>
      </c>
      <c r="S175" s="71"/>
    </row>
    <row r="176" spans="1:19" ht="18" customHeight="1" x14ac:dyDescent="0.2">
      <c r="A176" s="68" t="e">
        <v>#REF!</v>
      </c>
      <c r="B176" s="174"/>
      <c r="C176" s="85" t="str">
        <f t="shared" si="2"/>
        <v>Риск от вдыхания дыма, паров вредных газов и пыли при пожаре</v>
      </c>
      <c r="D176" s="92" t="str">
        <f>'Реестр рисков'!G164</f>
        <v xml:space="preserve">Наличие систем оповещения, автоматического пожаротушения, первичных средств пожаротушения </v>
      </c>
      <c r="E176" s="176" t="str">
        <f>'Реестр рисков'!H164</f>
        <v>2</v>
      </c>
      <c r="F176" s="75" t="str">
        <f>'Реестр рисков'!I164</f>
        <v>5</v>
      </c>
      <c r="G176" s="75">
        <f>'Реестр рисков'!J164</f>
        <v>10</v>
      </c>
      <c r="J176" s="52" t="str">
        <f>'Реестр рисков'!D164</f>
        <v>опасность от вдыхания дыма, паров вредных газов и пыли при пожаре</v>
      </c>
      <c r="S176" s="71"/>
    </row>
    <row r="177" spans="1:19" ht="18" customHeight="1" x14ac:dyDescent="0.2">
      <c r="A177" s="68" t="e">
        <v>#REF!</v>
      </c>
      <c r="B177" s="175"/>
      <c r="C177" s="85" t="str">
        <f t="shared" si="2"/>
        <v>Риск воздействия открытого пламени</v>
      </c>
      <c r="D177" s="92" t="str">
        <f>'Реестр рисков'!G165</f>
        <v xml:space="preserve">Наличие систем оповещения, автоматического пожаротушения, первичных средств пожаротушения </v>
      </c>
      <c r="E177" s="176" t="str">
        <f>'Реестр рисков'!H165</f>
        <v>2</v>
      </c>
      <c r="F177" s="75" t="str">
        <f>'Реестр рисков'!I165</f>
        <v>5</v>
      </c>
      <c r="G177" s="75">
        <f>'Реестр рисков'!J165</f>
        <v>10</v>
      </c>
      <c r="J177" s="52" t="str">
        <f>'Реестр рисков'!D165</f>
        <v>опасность воздействия открытого пламени</v>
      </c>
      <c r="S177" s="71"/>
    </row>
    <row r="178" spans="1:19" ht="18" customHeight="1" x14ac:dyDescent="0.2">
      <c r="J178" s="52">
        <f>'Реестр рисков'!D167</f>
        <v>0</v>
      </c>
    </row>
    <row r="179" spans="1:19" ht="18" customHeight="1" x14ac:dyDescent="0.2">
      <c r="J179" s="52">
        <f>'Реестр рисков'!D168</f>
        <v>0</v>
      </c>
    </row>
    <row r="180" spans="1:19" ht="18" customHeight="1" x14ac:dyDescent="0.2">
      <c r="J180" s="52">
        <f>'Реестр рисков'!D169</f>
        <v>0</v>
      </c>
    </row>
    <row r="181" spans="1:19" ht="18" customHeight="1" x14ac:dyDescent="0.2">
      <c r="J181" s="52">
        <f>'Реестр рисков'!D170</f>
        <v>0</v>
      </c>
    </row>
    <row r="182" spans="1:19" ht="18" customHeight="1" x14ac:dyDescent="0.2">
      <c r="J182" s="52">
        <f>'Реестр рисков'!D171</f>
        <v>0</v>
      </c>
    </row>
    <row r="183" spans="1:19" ht="18" customHeight="1" x14ac:dyDescent="0.2">
      <c r="J183" s="52">
        <f>'Реестр рисков'!D172</f>
        <v>0</v>
      </c>
    </row>
  </sheetData>
  <autoFilter ref="C22:G22"/>
  <dataConsolidate/>
  <mergeCells count="29">
    <mergeCell ref="B135:B146"/>
    <mergeCell ref="B172:B177"/>
    <mergeCell ref="B23:G23"/>
    <mergeCell ref="B31:G31"/>
    <mergeCell ref="B38:G38"/>
    <mergeCell ref="B62:G62"/>
    <mergeCell ref="B86:G86"/>
    <mergeCell ref="B110:G110"/>
    <mergeCell ref="B134:G134"/>
    <mergeCell ref="B147:B157"/>
    <mergeCell ref="B158:G158"/>
    <mergeCell ref="B159:B170"/>
    <mergeCell ref="B171:G171"/>
    <mergeCell ref="B75:B85"/>
    <mergeCell ref="B87:B98"/>
    <mergeCell ref="B99:B109"/>
    <mergeCell ref="B111:B122"/>
    <mergeCell ref="B123:B133"/>
    <mergeCell ref="B24:B30"/>
    <mergeCell ref="B32:B37"/>
    <mergeCell ref="B39:B50"/>
    <mergeCell ref="B51:B61"/>
    <mergeCell ref="B63:B74"/>
    <mergeCell ref="B17:G17"/>
    <mergeCell ref="B18:G18"/>
    <mergeCell ref="B20:B21"/>
    <mergeCell ref="C20:C21"/>
    <mergeCell ref="D20:D21"/>
    <mergeCell ref="E20:G20"/>
  </mergeCells>
  <conditionalFormatting sqref="G24:G30 G32:G37 G39:G61 G63:G85 G87:G109 G111:G133 G135:G146 G172:G177">
    <cfRule type="cellIs" dxfId="209" priority="283" operator="lessThanOrEqual">
      <formula>1</formula>
    </cfRule>
    <cfRule type="cellIs" dxfId="208" priority="284" stopIfTrue="1" operator="greaterThanOrEqual">
      <formula>26</formula>
    </cfRule>
    <cfRule type="cellIs" dxfId="207" priority="285" stopIfTrue="1" operator="between">
      <formula>20</formula>
      <formula>25</formula>
    </cfRule>
    <cfRule type="cellIs" dxfId="206" priority="286" stopIfTrue="1" operator="between">
      <formula>11</formula>
      <formula>19</formula>
    </cfRule>
    <cfRule type="cellIs" dxfId="205" priority="287" stopIfTrue="1" operator="between">
      <formula>5</formula>
      <formula>10</formula>
    </cfRule>
    <cfRule type="cellIs" dxfId="204" priority="288" stopIfTrue="1" operator="between">
      <formula>2</formula>
      <formula>4</formula>
    </cfRule>
  </conditionalFormatting>
  <conditionalFormatting sqref="G147:G157">
    <cfRule type="cellIs" dxfId="29" priority="7" operator="lessThanOrEqual">
      <formula>1</formula>
    </cfRule>
    <cfRule type="cellIs" dxfId="28" priority="8" stopIfTrue="1" operator="greaterThanOrEqual">
      <formula>26</formula>
    </cfRule>
    <cfRule type="cellIs" dxfId="27" priority="9" stopIfTrue="1" operator="between">
      <formula>20</formula>
      <formula>25</formula>
    </cfRule>
    <cfRule type="cellIs" dxfId="26" priority="10" stopIfTrue="1" operator="between">
      <formula>11</formula>
      <formula>19</formula>
    </cfRule>
    <cfRule type="cellIs" dxfId="25" priority="11" stopIfTrue="1" operator="between">
      <formula>5</formula>
      <formula>10</formula>
    </cfRule>
    <cfRule type="cellIs" dxfId="24" priority="12" stopIfTrue="1" operator="between">
      <formula>2</formula>
      <formula>4</formula>
    </cfRule>
  </conditionalFormatting>
  <conditionalFormatting sqref="G159:G170">
    <cfRule type="cellIs" dxfId="23" priority="1" operator="lessThanOrEqual">
      <formula>1</formula>
    </cfRule>
    <cfRule type="cellIs" dxfId="22" priority="2" stopIfTrue="1" operator="greaterThanOrEqual">
      <formula>26</formula>
    </cfRule>
    <cfRule type="cellIs" dxfId="21" priority="3" stopIfTrue="1" operator="between">
      <formula>20</formula>
      <formula>25</formula>
    </cfRule>
    <cfRule type="cellIs" dxfId="20" priority="4" stopIfTrue="1" operator="between">
      <formula>11</formula>
      <formula>19</formula>
    </cfRule>
    <cfRule type="cellIs" dxfId="19" priority="5" stopIfTrue="1" operator="between">
      <formula>5</formula>
      <formula>10</formula>
    </cfRule>
    <cfRule type="cellIs" dxfId="18" priority="6" stopIfTrue="1" operator="between">
      <formula>2</formula>
      <formula>4</formula>
    </cfRule>
  </conditionalFormatting>
  <dataValidations count="2">
    <dataValidation type="list" allowBlank="1" showInputMessage="1" showErrorMessage="1" sqref="S21:S177">
      <formula1>$S$21:$S$121</formula1>
    </dataValidation>
    <dataValidation type="list" allowBlank="1" showInputMessage="1" showErrorMessage="1" sqref="C24:C30 C32:C37 C87:C109 C39:C61 C63:C85 C111:C133 C135:C157 C159:C170 C172:C177">
      <formula1>$B$4:$B$177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167"/>
  <sheetViews>
    <sheetView tabSelected="1" topLeftCell="B7" zoomScale="80" zoomScaleNormal="80" zoomScalePageLayoutView="80" workbookViewId="0">
      <selection activeCell="B8" sqref="B8:H8"/>
    </sheetView>
  </sheetViews>
  <sheetFormatPr defaultColWidth="8.7109375" defaultRowHeight="12.75" x14ac:dyDescent="0.2"/>
  <cols>
    <col min="1" max="1" width="13.140625" style="33" hidden="1" customWidth="1"/>
    <col min="2" max="2" width="29.42578125" style="33" customWidth="1"/>
    <col min="3" max="3" width="60" style="33" customWidth="1"/>
    <col min="4" max="4" width="15.28515625" style="49" customWidth="1"/>
    <col min="5" max="5" width="70.28515625" style="49" customWidth="1"/>
    <col min="6" max="6" width="28" style="33" customWidth="1"/>
    <col min="7" max="7" width="21.28515625" style="33" customWidth="1"/>
    <col min="8" max="8" width="28.140625" style="33" customWidth="1"/>
    <col min="9" max="9" width="8.7109375" style="33"/>
    <col min="10" max="10" width="39.42578125" style="33" customWidth="1"/>
    <col min="11" max="11" width="36.42578125" style="50" hidden="1" customWidth="1"/>
    <col min="12" max="16384" width="8.7109375" style="33"/>
  </cols>
  <sheetData>
    <row r="1" spans="1:56" s="58" customFormat="1" ht="15.6" customHeight="1" x14ac:dyDescent="0.3">
      <c r="A1" s="54"/>
      <c r="B1" s="55"/>
      <c r="C1" s="56"/>
      <c r="D1" s="56"/>
      <c r="E1" s="56"/>
      <c r="F1" s="93"/>
      <c r="G1" s="94" t="s">
        <v>365</v>
      </c>
      <c r="H1" s="95"/>
      <c r="I1" s="57"/>
      <c r="K1" s="57"/>
      <c r="L1" s="57"/>
      <c r="O1" s="57"/>
      <c r="AH1" s="57"/>
      <c r="BD1" s="57"/>
    </row>
    <row r="2" spans="1:56" s="58" customFormat="1" ht="15.6" customHeight="1" x14ac:dyDescent="0.3">
      <c r="A2" s="54"/>
      <c r="B2" s="55"/>
      <c r="C2" s="56"/>
      <c r="D2" s="56"/>
      <c r="E2" s="56"/>
      <c r="F2" s="167" t="s">
        <v>368</v>
      </c>
      <c r="G2" s="167"/>
      <c r="H2" s="167"/>
      <c r="I2" s="57"/>
      <c r="K2" s="57"/>
      <c r="L2" s="57"/>
      <c r="O2" s="57"/>
      <c r="AH2" s="57"/>
      <c r="BD2" s="57"/>
    </row>
    <row r="3" spans="1:56" s="58" customFormat="1" ht="15.6" customHeight="1" x14ac:dyDescent="0.3">
      <c r="A3" s="54"/>
      <c r="B3" s="56"/>
      <c r="C3" s="56"/>
      <c r="D3" s="56"/>
      <c r="E3" s="56"/>
      <c r="F3" s="93"/>
      <c r="G3" s="96" t="s">
        <v>369</v>
      </c>
      <c r="H3" s="95" t="s">
        <v>455</v>
      </c>
      <c r="I3" s="59"/>
      <c r="K3" s="59"/>
      <c r="L3" s="59"/>
      <c r="O3" s="59"/>
      <c r="AH3" s="59"/>
      <c r="BD3" s="59"/>
    </row>
    <row r="4" spans="1:56" s="58" customFormat="1" ht="18.600000000000001" customHeight="1" x14ac:dyDescent="0.3">
      <c r="A4" s="54"/>
      <c r="B4" s="56"/>
      <c r="C4" s="56"/>
      <c r="D4" s="56"/>
      <c r="E4" s="56"/>
      <c r="F4" s="93"/>
      <c r="G4" s="97" t="s">
        <v>367</v>
      </c>
      <c r="H4" s="95"/>
      <c r="I4" s="60"/>
      <c r="K4" s="60"/>
      <c r="L4" s="60"/>
      <c r="O4" s="60"/>
      <c r="AH4" s="60"/>
      <c r="BD4" s="60"/>
    </row>
    <row r="5" spans="1:56" s="58" customFormat="1" ht="15.6" customHeight="1" x14ac:dyDescent="0.3">
      <c r="A5" s="54"/>
      <c r="B5" s="56"/>
      <c r="C5" s="56"/>
      <c r="D5" s="56"/>
      <c r="E5" s="56"/>
      <c r="F5" s="93"/>
      <c r="G5" s="96" t="s">
        <v>456</v>
      </c>
      <c r="H5" s="95"/>
      <c r="I5" s="59"/>
      <c r="K5" s="59"/>
      <c r="L5" s="59"/>
      <c r="O5" s="59"/>
      <c r="AH5" s="59"/>
      <c r="BD5" s="59"/>
    </row>
    <row r="6" spans="1:56" ht="14.1" customHeight="1" x14ac:dyDescent="0.2"/>
    <row r="7" spans="1:56" ht="33" customHeight="1" x14ac:dyDescent="0.2">
      <c r="B7" s="119" t="s">
        <v>454</v>
      </c>
      <c r="C7" s="119"/>
      <c r="D7" s="119"/>
      <c r="E7" s="119"/>
      <c r="F7" s="119"/>
      <c r="G7" s="119"/>
      <c r="H7" s="119"/>
    </row>
    <row r="8" spans="1:56" ht="25.5" customHeight="1" x14ac:dyDescent="0.2">
      <c r="B8" s="119" t="str">
        <f>'Реестр рисков'!B6:N6</f>
        <v>Муниципальное казенное учреждение "Лодейнопольская межпоселенческая центральная районная библиотека"</v>
      </c>
      <c r="C8" s="119"/>
      <c r="D8" s="119"/>
      <c r="E8" s="119"/>
      <c r="F8" s="119"/>
      <c r="G8" s="119"/>
      <c r="H8" s="119"/>
    </row>
    <row r="9" spans="1:56" ht="14.1" customHeight="1" x14ac:dyDescent="0.2"/>
    <row r="10" spans="1:56" ht="38.450000000000003" customHeight="1" x14ac:dyDescent="0.2">
      <c r="B10" s="160" t="s">
        <v>370</v>
      </c>
      <c r="C10" s="168" t="s">
        <v>446</v>
      </c>
      <c r="D10" s="170" t="s">
        <v>450</v>
      </c>
      <c r="E10" s="170" t="s">
        <v>447</v>
      </c>
      <c r="F10" s="162" t="s">
        <v>361</v>
      </c>
      <c r="G10" s="162" t="s">
        <v>362</v>
      </c>
      <c r="H10" s="162" t="s">
        <v>363</v>
      </c>
    </row>
    <row r="11" spans="1:56" s="36" customFormat="1" ht="13.5" customHeight="1" x14ac:dyDescent="0.2">
      <c r="B11" s="161"/>
      <c r="C11" s="169"/>
      <c r="D11" s="171"/>
      <c r="E11" s="171"/>
      <c r="F11" s="163"/>
      <c r="G11" s="163"/>
      <c r="H11" s="163"/>
      <c r="K11" s="50"/>
    </row>
    <row r="12" spans="1:56" s="36" customFormat="1" ht="18" customHeight="1" x14ac:dyDescent="0.2">
      <c r="B12" s="84">
        <v>1</v>
      </c>
      <c r="C12" s="84">
        <v>3</v>
      </c>
      <c r="D12" s="84">
        <v>4</v>
      </c>
      <c r="E12" s="84">
        <v>5</v>
      </c>
      <c r="F12" s="84">
        <v>6</v>
      </c>
      <c r="G12" s="84">
        <v>7</v>
      </c>
      <c r="H12" s="84">
        <v>8</v>
      </c>
      <c r="K12" s="51"/>
    </row>
    <row r="13" spans="1:56" s="36" customFormat="1" ht="18" customHeight="1" x14ac:dyDescent="0.2">
      <c r="B13" s="186" t="str">
        <f>'Реестр рисков'!B11:N11</f>
        <v>Руководство</v>
      </c>
      <c r="C13" s="187"/>
      <c r="D13" s="187"/>
      <c r="E13" s="187"/>
      <c r="F13" s="187"/>
      <c r="G13" s="187"/>
      <c r="H13" s="188"/>
      <c r="K13" s="51"/>
    </row>
    <row r="14" spans="1:56" ht="18" customHeight="1" x14ac:dyDescent="0.3">
      <c r="A14" s="33" t="e">
        <f>#REF!+1</f>
        <v>#REF!</v>
      </c>
      <c r="B14" s="177" t="str">
        <f>'Реестр рисков'!B12</f>
        <v>Директор</v>
      </c>
      <c r="C14" s="85" t="str">
        <f t="shared" ref="C14" si="0">SUBSTITUTE(K14,"опасность","Риск")</f>
        <v>Риск психических нагрузок, стрессов</v>
      </c>
      <c r="D14" s="75">
        <f>'Реестр рисков'!J12</f>
        <v>12</v>
      </c>
      <c r="E14" s="73" t="str">
        <f>'Реестр рисков'!K12</f>
        <v>Соблюдение графика отпусков. Время на отдых и личные потребности устанавливается с учетом реального состояния условий труда.</v>
      </c>
      <c r="F14" s="86"/>
      <c r="G14" s="86"/>
      <c r="H14" s="86"/>
      <c r="K14" s="52" t="str">
        <f>'Реестр рисков'!D12</f>
        <v>опасность психических нагрузок, стрессов</v>
      </c>
    </row>
    <row r="15" spans="1:56" ht="18" customHeight="1" x14ac:dyDescent="0.3">
      <c r="A15" s="33" t="e">
        <f t="shared" ref="A15:A51" si="1">A14+1</f>
        <v>#REF!</v>
      </c>
      <c r="B15" s="178"/>
      <c r="C15" s="85" t="str">
        <f t="shared" ref="C15:C82" si="2">SUBSTITUTE(K15,"опасность","Риск")</f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5" s="75">
        <f>'Реестр рисков'!J13</f>
        <v>6</v>
      </c>
      <c r="E15" s="73" t="str">
        <f>'Реестр рисков'!K13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15" s="86"/>
      <c r="G15" s="86"/>
      <c r="H15" s="86"/>
      <c r="K15" s="52" t="str">
        <f>'Реестр рисков'!D13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16" spans="1:56" ht="18" customHeight="1" x14ac:dyDescent="0.3">
      <c r="A16" s="33" t="e">
        <f t="shared" si="1"/>
        <v>#REF!</v>
      </c>
      <c r="B16" s="178"/>
      <c r="C16" s="85" t="str">
        <f t="shared" si="2"/>
        <v>Риск падения из-за потери равновесия, в том числе при спотыкании или подскальзывании</v>
      </c>
      <c r="D16" s="75">
        <f>'Реестр рисков'!J14</f>
        <v>6</v>
      </c>
      <c r="E16" s="73" t="str">
        <f>'Реестр рисков'!K14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16" s="86"/>
      <c r="G16" s="86"/>
      <c r="H16" s="86"/>
      <c r="K16" s="52" t="str">
        <f>'Реестр рисков'!D14</f>
        <v>опасность падения из-за потери равновесия, в том числе при спотыкании или подскальзывании</v>
      </c>
    </row>
    <row r="17" spans="1:11" ht="18" customHeight="1" x14ac:dyDescent="0.3">
      <c r="A17" s="33" t="e">
        <f t="shared" si="1"/>
        <v>#REF!</v>
      </c>
      <c r="B17" s="178"/>
      <c r="C17" s="85" t="str">
        <f t="shared" si="2"/>
        <v>Риск перенапряжения зрительного анализатора</v>
      </c>
      <c r="D17" s="75">
        <f>'Реестр рисков'!J15</f>
        <v>6</v>
      </c>
      <c r="E17" s="73" t="str">
        <f>'Реестр рисков'!K15</f>
        <v xml:space="preserve"> Проведение гимнастики для глаз ( комплексы упражнений для глаз СанПиН 2.2.2/2.4.1340-03 (прил. 8) </v>
      </c>
      <c r="F17" s="86"/>
      <c r="G17" s="86"/>
      <c r="H17" s="86"/>
      <c r="K17" s="52" t="str">
        <f>'Реестр рисков'!D15</f>
        <v>опасность перенапряжения зрительного анализатора</v>
      </c>
    </row>
    <row r="18" spans="1:11" ht="18" customHeight="1" x14ac:dyDescent="0.3">
      <c r="A18" s="33" t="e">
        <f t="shared" si="1"/>
        <v>#REF!</v>
      </c>
      <c r="B18" s="178"/>
      <c r="C18" s="85" t="str">
        <f t="shared" si="2"/>
        <v>Риск от электромагнитных излучений</v>
      </c>
      <c r="D18" s="75">
        <f>'Реестр рисков'!J16</f>
        <v>6</v>
      </c>
      <c r="E18" s="73" t="str">
        <f>'Реестр рисков'!K16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18" s="86"/>
      <c r="G18" s="86"/>
      <c r="H18" s="86"/>
      <c r="K18" s="52" t="str">
        <f>'Реестр рисков'!D16</f>
        <v>опасность от электромагнитных излучений</v>
      </c>
    </row>
    <row r="19" spans="1:11" ht="18" customHeight="1" x14ac:dyDescent="0.3">
      <c r="A19" s="33" t="e">
        <f t="shared" si="1"/>
        <v>#REF!</v>
      </c>
      <c r="B19" s="178"/>
      <c r="C19" s="85" t="str">
        <f t="shared" si="2"/>
        <v>Риск от вдыхания дыма, паров вредных газов и пыли при пожаре</v>
      </c>
      <c r="D19" s="75">
        <f>'Реестр рисков'!J17</f>
        <v>10</v>
      </c>
      <c r="E19" s="73" t="str">
        <f>'Реестр рисков'!K17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19" s="86"/>
      <c r="G19" s="86"/>
      <c r="H19" s="86"/>
      <c r="K19" s="52" t="str">
        <f>'Реестр рисков'!D17</f>
        <v>опасность от вдыхания дыма, паров вредных газов и пыли при пожаре</v>
      </c>
    </row>
    <row r="20" spans="1:11" ht="18" customHeight="1" x14ac:dyDescent="0.3">
      <c r="A20" s="33" t="e">
        <f t="shared" si="1"/>
        <v>#REF!</v>
      </c>
      <c r="B20" s="179"/>
      <c r="C20" s="85" t="str">
        <f t="shared" si="2"/>
        <v>Риск воздействия открытого пламени</v>
      </c>
      <c r="D20" s="75">
        <f>'Реестр рисков'!J18</f>
        <v>10</v>
      </c>
      <c r="E20" s="73" t="str">
        <f>'Реестр рисков'!K18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20" s="86"/>
      <c r="G20" s="86"/>
      <c r="H20" s="86"/>
      <c r="K20" s="52" t="str">
        <f>'Реестр рисков'!D18</f>
        <v>опасность воздействия открытого пламени</v>
      </c>
    </row>
    <row r="21" spans="1:11" s="36" customFormat="1" ht="18" customHeight="1" x14ac:dyDescent="0.2">
      <c r="B21" s="186" t="str">
        <f>'Реестр рисков'!B19:N19</f>
        <v>Бухгалтерия</v>
      </c>
      <c r="C21" s="187"/>
      <c r="D21" s="187"/>
      <c r="E21" s="187"/>
      <c r="F21" s="187"/>
      <c r="G21" s="187"/>
      <c r="H21" s="188"/>
      <c r="K21" s="51"/>
    </row>
    <row r="22" spans="1:11" ht="18" customHeight="1" x14ac:dyDescent="0.3">
      <c r="A22" s="33" t="e">
        <f>A20+1</f>
        <v>#REF!</v>
      </c>
      <c r="B22" s="177" t="str">
        <f>'Реестр рисков'!B20</f>
        <v>Главный бухгалтер, документовед</v>
      </c>
      <c r="C22" s="85" t="str">
        <f t="shared" si="2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22" s="75">
        <f>'Реестр рисков'!J20</f>
        <v>6</v>
      </c>
      <c r="E22" s="73" t="str">
        <f>'Реестр рисков'!K20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22" s="86"/>
      <c r="G22" s="86"/>
      <c r="H22" s="86"/>
      <c r="K22" s="52" t="str">
        <f>'Реестр рисков'!D20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23" spans="1:11" ht="18" customHeight="1" x14ac:dyDescent="0.3">
      <c r="A23" s="33" t="e">
        <f t="shared" si="1"/>
        <v>#REF!</v>
      </c>
      <c r="B23" s="178"/>
      <c r="C23" s="85" t="str">
        <f t="shared" si="2"/>
        <v>Риск падения из-за потери равновесия, в том числе при спотыкании или подскальзывании</v>
      </c>
      <c r="D23" s="75">
        <f>'Реестр рисков'!J21</f>
        <v>6</v>
      </c>
      <c r="E23" s="73" t="str">
        <f>'Реестр рисков'!K21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23" s="86"/>
      <c r="G23" s="86"/>
      <c r="H23" s="86"/>
      <c r="K23" s="52" t="str">
        <f>'Реестр рисков'!D21</f>
        <v>опасность падения из-за потери равновесия, в том числе при спотыкании или подскальзывании</v>
      </c>
    </row>
    <row r="24" spans="1:11" ht="18" customHeight="1" x14ac:dyDescent="0.3">
      <c r="A24" s="33" t="e">
        <f t="shared" si="1"/>
        <v>#REF!</v>
      </c>
      <c r="B24" s="178"/>
      <c r="C24" s="85" t="str">
        <f t="shared" si="2"/>
        <v>Риск перенапряжения зрительного анализатора</v>
      </c>
      <c r="D24" s="75">
        <f>'Реестр рисков'!J22</f>
        <v>6</v>
      </c>
      <c r="E24" s="73" t="str">
        <f>'Реестр рисков'!K22</f>
        <v xml:space="preserve"> Проведение гимнастики для глаз ( комплексы упражнений для глаз СанПиН 2.2.2/2.4.1340-03 (прил. 8) </v>
      </c>
      <c r="F24" s="86"/>
      <c r="G24" s="86"/>
      <c r="H24" s="86"/>
      <c r="K24" s="52" t="str">
        <f>'Реестр рисков'!D22</f>
        <v>опасность перенапряжения зрительного анализатора</v>
      </c>
    </row>
    <row r="25" spans="1:11" ht="18" customHeight="1" x14ac:dyDescent="0.3">
      <c r="A25" s="33" t="e">
        <f t="shared" si="1"/>
        <v>#REF!</v>
      </c>
      <c r="B25" s="178"/>
      <c r="C25" s="85" t="str">
        <f t="shared" si="2"/>
        <v>Риск от электромагнитных излучений</v>
      </c>
      <c r="D25" s="75">
        <f>'Реестр рисков'!J23</f>
        <v>6</v>
      </c>
      <c r="E25" s="73" t="str">
        <f>'Реестр рисков'!K23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25" s="86"/>
      <c r="G25" s="86"/>
      <c r="H25" s="86"/>
      <c r="K25" s="52" t="str">
        <f>'Реестр рисков'!D23</f>
        <v>опасность от электромагнитных излучений</v>
      </c>
    </row>
    <row r="26" spans="1:11" ht="18" customHeight="1" x14ac:dyDescent="0.3">
      <c r="A26" s="33" t="e">
        <f t="shared" si="1"/>
        <v>#REF!</v>
      </c>
      <c r="B26" s="178"/>
      <c r="C26" s="85" t="str">
        <f t="shared" si="2"/>
        <v>Риск от вдыхания дыма, паров вредных газов и пыли при пожаре</v>
      </c>
      <c r="D26" s="75">
        <f>'Реестр рисков'!J24</f>
        <v>10</v>
      </c>
      <c r="E26" s="73" t="str">
        <f>'Реестр рисков'!K24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26" s="86"/>
      <c r="G26" s="86"/>
      <c r="H26" s="86"/>
      <c r="K26" s="52" t="str">
        <f>'Реестр рисков'!D24</f>
        <v>опасность от вдыхания дыма, паров вредных газов и пыли при пожаре</v>
      </c>
    </row>
    <row r="27" spans="1:11" ht="18" customHeight="1" x14ac:dyDescent="0.3">
      <c r="A27" s="33" t="e">
        <f t="shared" si="1"/>
        <v>#REF!</v>
      </c>
      <c r="B27" s="179"/>
      <c r="C27" s="85" t="str">
        <f t="shared" si="2"/>
        <v>Риск воздействия открытого пламени</v>
      </c>
      <c r="D27" s="75">
        <f>'Реестр рисков'!J25</f>
        <v>10</v>
      </c>
      <c r="E27" s="73" t="str">
        <f>'Реестр рисков'!K25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27" s="86"/>
      <c r="G27" s="86"/>
      <c r="H27" s="86"/>
      <c r="K27" s="52" t="str">
        <f>'Реестр рисков'!D25</f>
        <v>опасность воздействия открытого пламени</v>
      </c>
    </row>
    <row r="28" spans="1:11" s="36" customFormat="1" ht="18" customHeight="1" x14ac:dyDescent="0.2">
      <c r="B28" s="186" t="str">
        <f>'Реестр рисков'!B26:N26</f>
        <v>Библиотечно-информационная деятельность/Отдел комплектования и обработки литературы</v>
      </c>
      <c r="C28" s="187"/>
      <c r="D28" s="187"/>
      <c r="E28" s="187"/>
      <c r="F28" s="187"/>
      <c r="G28" s="187"/>
      <c r="H28" s="188"/>
      <c r="K28" s="51"/>
    </row>
    <row r="29" spans="1:11" ht="18" customHeight="1" x14ac:dyDescent="0.3">
      <c r="A29" s="33" t="e">
        <f>A27+1</f>
        <v>#REF!</v>
      </c>
      <c r="B29" s="177" t="str">
        <f>'Реестр рисков'!B27</f>
        <v>Заведующий отделом</v>
      </c>
      <c r="C29" s="85" t="str">
        <f t="shared" si="2"/>
        <v>Риск психических нагрузок, стрессов</v>
      </c>
      <c r="D29" s="75">
        <f>'Реестр рисков'!J27</f>
        <v>12</v>
      </c>
      <c r="E29" s="73" t="str">
        <f>'Реестр рисков'!K27</f>
        <v>Соблюдение графика отпусков. Время на отдых и личные потребности устанавливается с учетом реального состояния условий труда.</v>
      </c>
      <c r="F29" s="86"/>
      <c r="G29" s="86"/>
      <c r="H29" s="86"/>
      <c r="K29" s="52" t="str">
        <f>'Реестр рисков'!D27</f>
        <v>опасность психических нагрузок, стрессов</v>
      </c>
    </row>
    <row r="30" spans="1:11" ht="18" customHeight="1" x14ac:dyDescent="0.3">
      <c r="A30" s="33" t="e">
        <f t="shared" si="1"/>
        <v>#REF!</v>
      </c>
      <c r="B30" s="178"/>
      <c r="C30" s="85" t="str">
        <f t="shared" si="2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30" s="75">
        <f>'Реестр рисков'!J28</f>
        <v>6</v>
      </c>
      <c r="E30" s="73" t="str">
        <f>'Реестр рисков'!K28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30" s="86"/>
      <c r="G30" s="86"/>
      <c r="H30" s="86"/>
      <c r="K30" s="52" t="str">
        <f>'Реестр рисков'!D28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31" spans="1:11" ht="18" customHeight="1" x14ac:dyDescent="0.3">
      <c r="A31" s="33" t="e">
        <f t="shared" si="1"/>
        <v>#REF!</v>
      </c>
      <c r="B31" s="178"/>
      <c r="C31" s="85" t="str">
        <f t="shared" si="2"/>
        <v>Риск падения из-за потери равновесия, в том числе при спотыкании или подскальзывании</v>
      </c>
      <c r="D31" s="75">
        <f>'Реестр рисков'!J29</f>
        <v>6</v>
      </c>
      <c r="E31" s="73" t="str">
        <f>'Реестр рисков'!K29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31" s="86"/>
      <c r="G31" s="86"/>
      <c r="H31" s="86"/>
      <c r="K31" s="52" t="str">
        <f>'Реестр рисков'!D29</f>
        <v>опасность падения из-за потери равновесия, в том числе при спотыкании или подскальзывании</v>
      </c>
    </row>
    <row r="32" spans="1:11" ht="18" customHeight="1" x14ac:dyDescent="0.3">
      <c r="A32" s="33" t="e">
        <f t="shared" si="1"/>
        <v>#REF!</v>
      </c>
      <c r="B32" s="178"/>
      <c r="C32" s="85" t="str">
        <f t="shared" si="2"/>
        <v>Риск падения груза</v>
      </c>
      <c r="D32" s="75">
        <f>'Реестр рисков'!J30</f>
        <v>6</v>
      </c>
      <c r="E32" s="73" t="str">
        <f>'Реестр рисков'!K30</f>
        <v>Поддерживание существующих мер управления</v>
      </c>
      <c r="F32" s="86"/>
      <c r="G32" s="86"/>
      <c r="H32" s="86"/>
      <c r="K32" s="52" t="str">
        <f>'Реестр рисков'!D30</f>
        <v>опасность падения груза</v>
      </c>
    </row>
    <row r="33" spans="1:11" ht="18" customHeight="1" x14ac:dyDescent="0.3">
      <c r="A33" s="33" t="e">
        <f t="shared" si="1"/>
        <v>#REF!</v>
      </c>
      <c r="B33" s="178"/>
      <c r="C33" s="85" t="str">
        <f t="shared" si="2"/>
        <v>Риск, связанная с перемещением груза вручную</v>
      </c>
      <c r="D33" s="75">
        <f>'Реестр рисков'!J31</f>
        <v>6</v>
      </c>
      <c r="E33" s="73" t="str">
        <f>'Реестр рисков'!K31</f>
        <v>Механизация работ или использованию ручных технических средств.</v>
      </c>
      <c r="F33" s="86"/>
      <c r="G33" s="86"/>
      <c r="H33" s="86"/>
      <c r="K33" s="52" t="str">
        <f>'Реестр рисков'!D31</f>
        <v>опасность, связанная с перемещением груза вручную</v>
      </c>
    </row>
    <row r="34" spans="1:11" ht="18" customHeight="1" x14ac:dyDescent="0.3">
      <c r="A34" s="33" t="e">
        <f t="shared" si="1"/>
        <v>#REF!</v>
      </c>
      <c r="B34" s="178"/>
      <c r="C34" s="85" t="str">
        <f t="shared" si="2"/>
        <v>Риск, связанная с наклонами корпуса</v>
      </c>
      <c r="D34" s="75">
        <f>'Реестр рисков'!J32</f>
        <v>6</v>
      </c>
      <c r="E34" s="73" t="str">
        <f>'Реестр рисков'!K32</f>
        <v>Правильная организация рабочего места. Обеспечение  внутрисменных  перерывов  для  отдыха  работников</v>
      </c>
      <c r="F34" s="86"/>
      <c r="G34" s="86"/>
      <c r="H34" s="86"/>
      <c r="K34" s="52" t="str">
        <f>'Реестр рисков'!D32</f>
        <v>опасность, связанная с наклонами корпуса</v>
      </c>
    </row>
    <row r="35" spans="1:11" ht="18" customHeight="1" x14ac:dyDescent="0.3">
      <c r="A35" s="33" t="e">
        <f t="shared" si="1"/>
        <v>#REF!</v>
      </c>
      <c r="B35" s="178"/>
      <c r="C35" s="85" t="str">
        <f t="shared" si="2"/>
        <v>Риск, связанная с рабочей позой</v>
      </c>
      <c r="D35" s="75">
        <f>'Реестр рисков'!J33</f>
        <v>6</v>
      </c>
      <c r="E35" s="73" t="str">
        <f>'Реестр рисков'!K33</f>
        <v>Правильная организация рабочего места. Установить режимы труда и отдыха с четкой регламентацией перерывов.</v>
      </c>
      <c r="F35" s="86"/>
      <c r="G35" s="86"/>
      <c r="H35" s="86"/>
      <c r="K35" s="52" t="str">
        <f>'Реестр рисков'!D33</f>
        <v>опасность, связанная с рабочей позой</v>
      </c>
    </row>
    <row r="36" spans="1:11" ht="18" customHeight="1" x14ac:dyDescent="0.3">
      <c r="A36" s="33" t="e">
        <f t="shared" si="1"/>
        <v>#REF!</v>
      </c>
      <c r="B36" s="178"/>
      <c r="C36" s="85" t="str">
        <f t="shared" si="2"/>
        <v>Риск перенапряжения зрительного анализатора</v>
      </c>
      <c r="D36" s="75">
        <f>'Реестр рисков'!J34</f>
        <v>6</v>
      </c>
      <c r="E36" s="73" t="str">
        <f>'Реестр рисков'!K34</f>
        <v xml:space="preserve"> Проведение гимнастики для глаз ( комплексы упражнений для глаз СанПиН 2.2.2/2.4.1340-03 (прил. 8) </v>
      </c>
      <c r="F36" s="86"/>
      <c r="G36" s="86"/>
      <c r="H36" s="86"/>
      <c r="K36" s="52" t="str">
        <f>'Реестр рисков'!D34</f>
        <v>опасность перенапряжения зрительного анализатора</v>
      </c>
    </row>
    <row r="37" spans="1:11" ht="18" customHeight="1" x14ac:dyDescent="0.3">
      <c r="A37" s="33" t="e">
        <f t="shared" si="1"/>
        <v>#REF!</v>
      </c>
      <c r="B37" s="178"/>
      <c r="C37" s="85" t="str">
        <f t="shared" si="2"/>
        <v>Риск от электромагнитных излучений</v>
      </c>
      <c r="D37" s="75">
        <f>'Реестр рисков'!J35</f>
        <v>6</v>
      </c>
      <c r="E37" s="73" t="str">
        <f>'Реестр рисков'!K35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37" s="86"/>
      <c r="G37" s="86"/>
      <c r="H37" s="86"/>
      <c r="K37" s="52" t="str">
        <f>'Реестр рисков'!D35</f>
        <v>опасность от электромагнитных излучений</v>
      </c>
    </row>
    <row r="38" spans="1:11" ht="18" customHeight="1" x14ac:dyDescent="0.3">
      <c r="A38" s="33" t="e">
        <f t="shared" si="1"/>
        <v>#REF!</v>
      </c>
      <c r="B38" s="178"/>
      <c r="C38" s="85" t="str">
        <f t="shared" si="2"/>
        <v>Риск повреждения органов дыхания частицами пыли</v>
      </c>
      <c r="D38" s="75">
        <f>'Реестр рисков'!J36</f>
        <v>4</v>
      </c>
      <c r="E38" s="73" t="str">
        <f>'Реестр рисков'!K36</f>
        <v xml:space="preserve"> Поддерживание существующих мер управления</v>
      </c>
      <c r="F38" s="86"/>
      <c r="G38" s="86"/>
      <c r="H38" s="86"/>
      <c r="K38" s="52" t="str">
        <f>'Реестр рисков'!D36</f>
        <v>опасность повреждения органов дыхания частицами пыли</v>
      </c>
    </row>
    <row r="39" spans="1:11" ht="18" customHeight="1" x14ac:dyDescent="0.3">
      <c r="A39" s="33" t="e">
        <f t="shared" si="1"/>
        <v>#REF!</v>
      </c>
      <c r="B39" s="178"/>
      <c r="C39" s="85" t="str">
        <f t="shared" si="2"/>
        <v>Риск от вдыхания дыма, паров вредных газов и пыли при пожаре</v>
      </c>
      <c r="D39" s="75">
        <f>'Реестр рисков'!J37</f>
        <v>10</v>
      </c>
      <c r="E39" s="73" t="str">
        <f>'Реестр рисков'!K37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39" s="86"/>
      <c r="G39" s="86"/>
      <c r="H39" s="86"/>
      <c r="K39" s="52" t="str">
        <f>'Реестр рисков'!D37</f>
        <v>опасность от вдыхания дыма, паров вредных газов и пыли при пожаре</v>
      </c>
    </row>
    <row r="40" spans="1:11" ht="18" customHeight="1" x14ac:dyDescent="0.3">
      <c r="A40" s="33" t="e">
        <f t="shared" si="1"/>
        <v>#REF!</v>
      </c>
      <c r="B40" s="179"/>
      <c r="C40" s="85" t="str">
        <f t="shared" si="2"/>
        <v>Риск воздействия открытого пламени</v>
      </c>
      <c r="D40" s="75">
        <f>'Реестр рисков'!J38</f>
        <v>10</v>
      </c>
      <c r="E40" s="73" t="str">
        <f>'Реестр рисков'!K38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40" s="86"/>
      <c r="G40" s="86"/>
      <c r="H40" s="86"/>
      <c r="K40" s="52" t="str">
        <f>'Реестр рисков'!D38</f>
        <v>опасность воздействия открытого пламени</v>
      </c>
    </row>
    <row r="41" spans="1:11" ht="18" customHeight="1" x14ac:dyDescent="0.3">
      <c r="A41" s="33" t="e">
        <f t="shared" si="1"/>
        <v>#REF!</v>
      </c>
      <c r="B41" s="177" t="str">
        <f>'Реестр рисков'!B39</f>
        <v>Библиотекарь, редактор</v>
      </c>
      <c r="C41" s="85" t="str">
        <f t="shared" si="2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41" s="75">
        <f>'Реестр рисков'!J39</f>
        <v>6</v>
      </c>
      <c r="E41" s="73" t="str">
        <f>'Реестр рисков'!K39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41" s="86"/>
      <c r="G41" s="86"/>
      <c r="H41" s="86"/>
      <c r="K41" s="52" t="str">
        <f>'Реестр рисков'!D39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42" spans="1:11" ht="18" customHeight="1" x14ac:dyDescent="0.3">
      <c r="A42" s="33" t="e">
        <f t="shared" si="1"/>
        <v>#REF!</v>
      </c>
      <c r="B42" s="178"/>
      <c r="C42" s="85" t="str">
        <f t="shared" si="2"/>
        <v>Риск падения из-за потери равновесия, в том числе при спотыкании или подскальзывании</v>
      </c>
      <c r="D42" s="75">
        <f>'Реестр рисков'!J40</f>
        <v>6</v>
      </c>
      <c r="E42" s="73" t="str">
        <f>'Реестр рисков'!K40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42" s="86"/>
      <c r="G42" s="86"/>
      <c r="H42" s="86"/>
      <c r="K42" s="52" t="str">
        <f>'Реестр рисков'!D40</f>
        <v>опасность падения из-за потери равновесия, в том числе при спотыкании или подскальзывании</v>
      </c>
    </row>
    <row r="43" spans="1:11" ht="18" customHeight="1" x14ac:dyDescent="0.3">
      <c r="A43" s="33" t="e">
        <f t="shared" si="1"/>
        <v>#REF!</v>
      </c>
      <c r="B43" s="178"/>
      <c r="C43" s="85" t="str">
        <f t="shared" si="2"/>
        <v>Риск падения груза</v>
      </c>
      <c r="D43" s="75">
        <f>'Реестр рисков'!J41</f>
        <v>6</v>
      </c>
      <c r="E43" s="73" t="str">
        <f>'Реестр рисков'!K41</f>
        <v>Поддерживание существующих мер управления</v>
      </c>
      <c r="F43" s="86"/>
      <c r="G43" s="86"/>
      <c r="H43" s="86"/>
      <c r="K43" s="52" t="str">
        <f>'Реестр рисков'!D41</f>
        <v>опасность падения груза</v>
      </c>
    </row>
    <row r="44" spans="1:11" ht="18" customHeight="1" x14ac:dyDescent="0.3">
      <c r="A44" s="33" t="e">
        <f t="shared" si="1"/>
        <v>#REF!</v>
      </c>
      <c r="B44" s="178"/>
      <c r="C44" s="85" t="str">
        <f t="shared" si="2"/>
        <v>Риск, связанная с перемещением груза вручную</v>
      </c>
      <c r="D44" s="75">
        <f>'Реестр рисков'!J42</f>
        <v>6</v>
      </c>
      <c r="E44" s="73" t="str">
        <f>'Реестр рисков'!K42</f>
        <v>Механизация работ или использованию ручных технических средств.</v>
      </c>
      <c r="F44" s="86"/>
      <c r="G44" s="86"/>
      <c r="H44" s="86"/>
      <c r="K44" s="52" t="str">
        <f>'Реестр рисков'!D42</f>
        <v>опасность, связанная с перемещением груза вручную</v>
      </c>
    </row>
    <row r="45" spans="1:11" ht="18" customHeight="1" x14ac:dyDescent="0.3">
      <c r="A45" s="33" t="e">
        <f t="shared" si="1"/>
        <v>#REF!</v>
      </c>
      <c r="B45" s="178"/>
      <c r="C45" s="85" t="str">
        <f t="shared" si="2"/>
        <v>Риск, связанная с наклонами корпуса</v>
      </c>
      <c r="D45" s="75">
        <f>'Реестр рисков'!J43</f>
        <v>6</v>
      </c>
      <c r="E45" s="73" t="str">
        <f>'Реестр рисков'!K43</f>
        <v>Правильная организация рабочего места. Обеспечение  внутрисменных  перерывов  для  отдыха  работников</v>
      </c>
      <c r="F45" s="86"/>
      <c r="G45" s="86"/>
      <c r="H45" s="86"/>
      <c r="K45" s="52" t="str">
        <f>'Реестр рисков'!D43</f>
        <v>опасность, связанная с наклонами корпуса</v>
      </c>
    </row>
    <row r="46" spans="1:11" ht="18" customHeight="1" x14ac:dyDescent="0.3">
      <c r="A46" s="33" t="e">
        <f t="shared" si="1"/>
        <v>#REF!</v>
      </c>
      <c r="B46" s="178"/>
      <c r="C46" s="85" t="str">
        <f t="shared" si="2"/>
        <v>Риск, связанная с рабочей позой</v>
      </c>
      <c r="D46" s="75">
        <f>'Реестр рисков'!J44</f>
        <v>6</v>
      </c>
      <c r="E46" s="73" t="str">
        <f>'Реестр рисков'!K44</f>
        <v>Правильная организация рабочего места. Установить режимы труда и отдыха с четкой регламентацией перерывов.</v>
      </c>
      <c r="F46" s="86"/>
      <c r="G46" s="86"/>
      <c r="H46" s="86"/>
      <c r="K46" s="52" t="str">
        <f>'Реестр рисков'!D44</f>
        <v>опасность, связанная с рабочей позой</v>
      </c>
    </row>
    <row r="47" spans="1:11" ht="18" customHeight="1" x14ac:dyDescent="0.3">
      <c r="A47" s="33" t="e">
        <f t="shared" si="1"/>
        <v>#REF!</v>
      </c>
      <c r="B47" s="178"/>
      <c r="C47" s="85" t="str">
        <f t="shared" si="2"/>
        <v>Риск перенапряжения зрительного анализатора</v>
      </c>
      <c r="D47" s="75">
        <f>'Реестр рисков'!J45</f>
        <v>6</v>
      </c>
      <c r="E47" s="73" t="str">
        <f>'Реестр рисков'!K45</f>
        <v xml:space="preserve"> Проведение гимнастики для глаз ( комплексы упражнений для глаз СанПиН 2.2.2/2.4.1340-03 (прил. 8) </v>
      </c>
      <c r="F47" s="86"/>
      <c r="G47" s="86"/>
      <c r="H47" s="86"/>
      <c r="K47" s="52" t="str">
        <f>'Реестр рисков'!D45</f>
        <v>опасность перенапряжения зрительного анализатора</v>
      </c>
    </row>
    <row r="48" spans="1:11" ht="18" customHeight="1" x14ac:dyDescent="0.3">
      <c r="A48" s="33" t="e">
        <f t="shared" si="1"/>
        <v>#REF!</v>
      </c>
      <c r="B48" s="178"/>
      <c r="C48" s="85" t="str">
        <f t="shared" si="2"/>
        <v>Риск от электромагнитных излучений</v>
      </c>
      <c r="D48" s="75">
        <f>'Реестр рисков'!J46</f>
        <v>6</v>
      </c>
      <c r="E48" s="73" t="str">
        <f>'Реестр рисков'!K46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48" s="86"/>
      <c r="G48" s="86"/>
      <c r="H48" s="86"/>
      <c r="K48" s="52" t="str">
        <f>'Реестр рисков'!D46</f>
        <v>опасность от электромагнитных излучений</v>
      </c>
    </row>
    <row r="49" spans="1:11" ht="18" customHeight="1" x14ac:dyDescent="0.3">
      <c r="A49" s="33" t="e">
        <f t="shared" si="1"/>
        <v>#REF!</v>
      </c>
      <c r="B49" s="178"/>
      <c r="C49" s="85" t="str">
        <f t="shared" si="2"/>
        <v>Риск повреждения органов дыхания частицами пыли</v>
      </c>
      <c r="D49" s="75">
        <f>'Реестр рисков'!J47</f>
        <v>4</v>
      </c>
      <c r="E49" s="73" t="str">
        <f>'Реестр рисков'!K47</f>
        <v xml:space="preserve"> Поддерживание существующих мер управления</v>
      </c>
      <c r="F49" s="86"/>
      <c r="G49" s="86"/>
      <c r="H49" s="86"/>
      <c r="K49" s="52" t="str">
        <f>'Реестр рисков'!D47</f>
        <v>опасность повреждения органов дыхания частицами пыли</v>
      </c>
    </row>
    <row r="50" spans="1:11" ht="18" customHeight="1" x14ac:dyDescent="0.3">
      <c r="A50" s="33" t="e">
        <f t="shared" si="1"/>
        <v>#REF!</v>
      </c>
      <c r="B50" s="178"/>
      <c r="C50" s="85" t="str">
        <f t="shared" si="2"/>
        <v>Риск от вдыхания дыма, паров вредных газов и пыли при пожаре</v>
      </c>
      <c r="D50" s="75">
        <f>'Реестр рисков'!J48</f>
        <v>10</v>
      </c>
      <c r="E50" s="73" t="str">
        <f>'Реестр рисков'!K48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50" s="86"/>
      <c r="G50" s="86"/>
      <c r="H50" s="86"/>
      <c r="K50" s="52" t="str">
        <f>'Реестр рисков'!D48</f>
        <v>опасность от вдыхания дыма, паров вредных газов и пыли при пожаре</v>
      </c>
    </row>
    <row r="51" spans="1:11" ht="18" customHeight="1" x14ac:dyDescent="0.3">
      <c r="A51" s="33" t="e">
        <f t="shared" si="1"/>
        <v>#REF!</v>
      </c>
      <c r="B51" s="179"/>
      <c r="C51" s="85" t="str">
        <f t="shared" si="2"/>
        <v>Риск воздействия открытого пламени</v>
      </c>
      <c r="D51" s="75">
        <f>'Реестр рисков'!J49</f>
        <v>10</v>
      </c>
      <c r="E51" s="73" t="str">
        <f>'Реестр рисков'!K49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51" s="86"/>
      <c r="G51" s="86"/>
      <c r="H51" s="86"/>
      <c r="K51" s="52" t="str">
        <f>'Реестр рисков'!D49</f>
        <v>опасность воздействия открытого пламени</v>
      </c>
    </row>
    <row r="52" spans="1:11" s="36" customFormat="1" ht="18" customHeight="1" x14ac:dyDescent="0.2">
      <c r="B52" s="186" t="str">
        <f>'Реестр рисков'!B50:N50</f>
        <v>Библиотечно-информационная деятельность/Отдел Центральная городская библиотека</v>
      </c>
      <c r="C52" s="187"/>
      <c r="D52" s="187"/>
      <c r="E52" s="187"/>
      <c r="F52" s="187"/>
      <c r="G52" s="187"/>
      <c r="H52" s="188"/>
      <c r="K52" s="51"/>
    </row>
    <row r="53" spans="1:11" ht="18" customHeight="1" x14ac:dyDescent="0.3">
      <c r="A53" s="33" t="e">
        <f>A51+1</f>
        <v>#REF!</v>
      </c>
      <c r="B53" s="177" t="str">
        <f>'Реестр рисков'!B51</f>
        <v>Заведующий отделом</v>
      </c>
      <c r="C53" s="85" t="str">
        <f t="shared" si="2"/>
        <v>Риск психических нагрузок, стрессов</v>
      </c>
      <c r="D53" s="75">
        <f>'Реестр рисков'!J51</f>
        <v>12</v>
      </c>
      <c r="E53" s="73" t="str">
        <f>'Реестр рисков'!K51</f>
        <v>Соблюдение графика отпусков. Время на отдых и личные потребности устанавливается с учетом реального состояния условий труда.</v>
      </c>
      <c r="F53" s="86"/>
      <c r="G53" s="86"/>
      <c r="H53" s="86"/>
      <c r="K53" s="52" t="str">
        <f>'Реестр рисков'!D51</f>
        <v>опасность психических нагрузок, стрессов</v>
      </c>
    </row>
    <row r="54" spans="1:11" ht="18" customHeight="1" x14ac:dyDescent="0.3">
      <c r="A54" s="33" t="e">
        <f t="shared" ref="A54:A119" si="3">A53+1</f>
        <v>#REF!</v>
      </c>
      <c r="B54" s="178"/>
      <c r="C54" s="85" t="str">
        <f t="shared" si="2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54" s="75">
        <f>'Реестр рисков'!J52</f>
        <v>6</v>
      </c>
      <c r="E54" s="73" t="str">
        <f>'Реестр рисков'!K52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54" s="86"/>
      <c r="G54" s="86"/>
      <c r="H54" s="86"/>
      <c r="K54" s="52" t="str">
        <f>'Реестр рисков'!D52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55" spans="1:11" ht="18" customHeight="1" x14ac:dyDescent="0.3">
      <c r="A55" s="33" t="e">
        <f t="shared" si="3"/>
        <v>#REF!</v>
      </c>
      <c r="B55" s="178"/>
      <c r="C55" s="85" t="str">
        <f t="shared" si="2"/>
        <v>Риск падения из-за потери равновесия, в том числе при спотыкании или подскальзывании</v>
      </c>
      <c r="D55" s="75">
        <f>'Реестр рисков'!J53</f>
        <v>6</v>
      </c>
      <c r="E55" s="73" t="str">
        <f>'Реестр рисков'!K53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55" s="86"/>
      <c r="G55" s="86"/>
      <c r="H55" s="86"/>
      <c r="K55" s="52" t="str">
        <f>'Реестр рисков'!D53</f>
        <v>опасность падения из-за потери равновесия, в том числе при спотыкании или подскальзывании</v>
      </c>
    </row>
    <row r="56" spans="1:11" ht="18" customHeight="1" x14ac:dyDescent="0.3">
      <c r="A56" s="33" t="e">
        <f t="shared" si="3"/>
        <v>#REF!</v>
      </c>
      <c r="B56" s="178"/>
      <c r="C56" s="85" t="str">
        <f t="shared" si="2"/>
        <v>Риск падения груза</v>
      </c>
      <c r="D56" s="75">
        <f>'Реестр рисков'!J54</f>
        <v>6</v>
      </c>
      <c r="E56" s="73" t="str">
        <f>'Реестр рисков'!K54</f>
        <v>Поддерживание существующих мер управления</v>
      </c>
      <c r="F56" s="86"/>
      <c r="G56" s="86"/>
      <c r="H56" s="86"/>
      <c r="K56" s="52" t="str">
        <f>'Реестр рисков'!D54</f>
        <v>опасность падения груза</v>
      </c>
    </row>
    <row r="57" spans="1:11" ht="18" customHeight="1" x14ac:dyDescent="0.3">
      <c r="A57" s="33" t="e">
        <f t="shared" si="3"/>
        <v>#REF!</v>
      </c>
      <c r="B57" s="178"/>
      <c r="C57" s="85" t="str">
        <f t="shared" si="2"/>
        <v>Риск, связанная с перемещением груза вручную</v>
      </c>
      <c r="D57" s="75">
        <f>'Реестр рисков'!J55</f>
        <v>6</v>
      </c>
      <c r="E57" s="73" t="str">
        <f>'Реестр рисков'!K55</f>
        <v>Механизация работ или использованию ручных технических средств.</v>
      </c>
      <c r="F57" s="86"/>
      <c r="G57" s="86"/>
      <c r="H57" s="86"/>
      <c r="K57" s="52" t="str">
        <f>'Реестр рисков'!D55</f>
        <v>опасность, связанная с перемещением груза вручную</v>
      </c>
    </row>
    <row r="58" spans="1:11" ht="18" customHeight="1" x14ac:dyDescent="0.3">
      <c r="A58" s="33" t="e">
        <f t="shared" si="3"/>
        <v>#REF!</v>
      </c>
      <c r="B58" s="178"/>
      <c r="C58" s="85" t="str">
        <f t="shared" si="2"/>
        <v>Риск, связанная с наклонами корпуса</v>
      </c>
      <c r="D58" s="75">
        <f>'Реестр рисков'!J56</f>
        <v>6</v>
      </c>
      <c r="E58" s="73" t="str">
        <f>'Реестр рисков'!K56</f>
        <v>Правильная организация рабочего места. Обеспечение  внутрисменных  перерывов  для  отдыха  работников</v>
      </c>
      <c r="F58" s="86"/>
      <c r="G58" s="86"/>
      <c r="H58" s="86"/>
      <c r="K58" s="52" t="str">
        <f>'Реестр рисков'!D56</f>
        <v>опасность, связанная с наклонами корпуса</v>
      </c>
    </row>
    <row r="59" spans="1:11" ht="18" customHeight="1" x14ac:dyDescent="0.3">
      <c r="A59" s="33" t="e">
        <f t="shared" si="3"/>
        <v>#REF!</v>
      </c>
      <c r="B59" s="178"/>
      <c r="C59" s="85" t="str">
        <f t="shared" si="2"/>
        <v>Риск, связанная с рабочей позой</v>
      </c>
      <c r="D59" s="75">
        <f>'Реестр рисков'!J57</f>
        <v>6</v>
      </c>
      <c r="E59" s="73" t="str">
        <f>'Реестр рисков'!K57</f>
        <v>Правильная организация рабочего места. Установить режимы труда и отдыха с четкой регламентацией перерывов.</v>
      </c>
      <c r="F59" s="86"/>
      <c r="G59" s="86"/>
      <c r="H59" s="86"/>
      <c r="K59" s="52" t="str">
        <f>'Реестр рисков'!D57</f>
        <v>опасность, связанная с рабочей позой</v>
      </c>
    </row>
    <row r="60" spans="1:11" ht="18" customHeight="1" x14ac:dyDescent="0.3">
      <c r="A60" s="33" t="e">
        <f t="shared" si="3"/>
        <v>#REF!</v>
      </c>
      <c r="B60" s="178"/>
      <c r="C60" s="85" t="str">
        <f t="shared" si="2"/>
        <v>Риск перенапряжения зрительного анализатора</v>
      </c>
      <c r="D60" s="75">
        <f>'Реестр рисков'!J58</f>
        <v>6</v>
      </c>
      <c r="E60" s="73" t="str">
        <f>'Реестр рисков'!K58</f>
        <v xml:space="preserve"> Проведение гимнастики для глаз ( комплексы упражнений для глаз СанПиН 2.2.2/2.4.1340-03 (прил. 8) </v>
      </c>
      <c r="F60" s="86"/>
      <c r="G60" s="86"/>
      <c r="H60" s="86"/>
      <c r="K60" s="52" t="str">
        <f>'Реестр рисков'!D58</f>
        <v>опасность перенапряжения зрительного анализатора</v>
      </c>
    </row>
    <row r="61" spans="1:11" ht="18" customHeight="1" x14ac:dyDescent="0.3">
      <c r="A61" s="33" t="e">
        <f t="shared" si="3"/>
        <v>#REF!</v>
      </c>
      <c r="B61" s="178"/>
      <c r="C61" s="85" t="str">
        <f t="shared" si="2"/>
        <v>Риск от электромагнитных излучений</v>
      </c>
      <c r="D61" s="75">
        <f>'Реестр рисков'!J59</f>
        <v>6</v>
      </c>
      <c r="E61" s="73" t="str">
        <f>'Реестр рисков'!K59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61" s="86"/>
      <c r="G61" s="86"/>
      <c r="H61" s="86"/>
      <c r="K61" s="52" t="str">
        <f>'Реестр рисков'!D59</f>
        <v>опасность от электромагнитных излучений</v>
      </c>
    </row>
    <row r="62" spans="1:11" ht="18" customHeight="1" x14ac:dyDescent="0.3">
      <c r="A62" s="33" t="e">
        <f t="shared" si="3"/>
        <v>#REF!</v>
      </c>
      <c r="B62" s="178"/>
      <c r="C62" s="85" t="str">
        <f t="shared" si="2"/>
        <v>Риск повреждения органов дыхания частицами пыли</v>
      </c>
      <c r="D62" s="75">
        <f>'Реестр рисков'!J60</f>
        <v>4</v>
      </c>
      <c r="E62" s="73" t="str">
        <f>'Реестр рисков'!K60</f>
        <v xml:space="preserve"> Поддерживание существующих мер управления</v>
      </c>
      <c r="F62" s="86"/>
      <c r="G62" s="86"/>
      <c r="H62" s="86"/>
      <c r="K62" s="52" t="str">
        <f>'Реестр рисков'!D60</f>
        <v>опасность повреждения органов дыхания частицами пыли</v>
      </c>
    </row>
    <row r="63" spans="1:11" ht="18" customHeight="1" x14ac:dyDescent="0.3">
      <c r="A63" s="33" t="e">
        <f t="shared" si="3"/>
        <v>#REF!</v>
      </c>
      <c r="B63" s="178"/>
      <c r="C63" s="85" t="str">
        <f t="shared" si="2"/>
        <v>Риск от вдыхания дыма, паров вредных газов и пыли при пожаре</v>
      </c>
      <c r="D63" s="75">
        <f>'Реестр рисков'!J61</f>
        <v>10</v>
      </c>
      <c r="E63" s="73" t="str">
        <f>'Реестр рисков'!K61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63" s="86"/>
      <c r="G63" s="86"/>
      <c r="H63" s="86"/>
      <c r="K63" s="52" t="str">
        <f>'Реестр рисков'!D61</f>
        <v>опасность от вдыхания дыма, паров вредных газов и пыли при пожаре</v>
      </c>
    </row>
    <row r="64" spans="1:11" ht="18" customHeight="1" x14ac:dyDescent="0.3">
      <c r="A64" s="33" t="e">
        <f t="shared" si="3"/>
        <v>#REF!</v>
      </c>
      <c r="B64" s="179"/>
      <c r="C64" s="85" t="str">
        <f t="shared" si="2"/>
        <v>Риск воздействия открытого пламени</v>
      </c>
      <c r="D64" s="75">
        <f>'Реестр рисков'!J62</f>
        <v>10</v>
      </c>
      <c r="E64" s="73" t="str">
        <f>'Реестр рисков'!K62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64" s="86"/>
      <c r="G64" s="86"/>
      <c r="H64" s="86"/>
      <c r="K64" s="52" t="str">
        <f>'Реестр рисков'!D62</f>
        <v>опасность воздействия открытого пламени</v>
      </c>
    </row>
    <row r="65" spans="1:11" ht="18" customHeight="1" x14ac:dyDescent="0.3">
      <c r="A65" s="33" t="e">
        <f t="shared" si="3"/>
        <v>#REF!</v>
      </c>
      <c r="B65" s="177" t="str">
        <f>'Реестр рисков'!B63</f>
        <v>Главный библиотекарь, библиотекарь, главный библиограф</v>
      </c>
      <c r="C65" s="85" t="str">
        <f t="shared" si="2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65" s="75">
        <f>'Реестр рисков'!J63</f>
        <v>6</v>
      </c>
      <c r="E65" s="73" t="str">
        <f>'Реестр рисков'!K63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65" s="86"/>
      <c r="G65" s="86"/>
      <c r="H65" s="86"/>
      <c r="K65" s="52" t="str">
        <f>'Реестр рисков'!D63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66" spans="1:11" ht="18" customHeight="1" x14ac:dyDescent="0.3">
      <c r="A66" s="33" t="e">
        <f t="shared" si="3"/>
        <v>#REF!</v>
      </c>
      <c r="B66" s="178"/>
      <c r="C66" s="85" t="str">
        <f t="shared" si="2"/>
        <v>Риск падения из-за потери равновесия, в том числе при спотыкании или подскальзывании</v>
      </c>
      <c r="D66" s="75">
        <f>'Реестр рисков'!J64</f>
        <v>6</v>
      </c>
      <c r="E66" s="73" t="str">
        <f>'Реестр рисков'!K64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66" s="86"/>
      <c r="G66" s="86"/>
      <c r="H66" s="86"/>
      <c r="K66" s="52" t="str">
        <f>'Реестр рисков'!D64</f>
        <v>опасность падения из-за потери равновесия, в том числе при спотыкании или подскальзывании</v>
      </c>
    </row>
    <row r="67" spans="1:11" ht="18" customHeight="1" x14ac:dyDescent="0.3">
      <c r="A67" s="33" t="e">
        <f t="shared" si="3"/>
        <v>#REF!</v>
      </c>
      <c r="B67" s="178"/>
      <c r="C67" s="85" t="str">
        <f t="shared" si="2"/>
        <v>Риск падения груза</v>
      </c>
      <c r="D67" s="75">
        <f>'Реестр рисков'!J65</f>
        <v>6</v>
      </c>
      <c r="E67" s="73" t="str">
        <f>'Реестр рисков'!K65</f>
        <v>Поддерживание существующих мер управления</v>
      </c>
      <c r="F67" s="86"/>
      <c r="G67" s="86"/>
      <c r="H67" s="86"/>
      <c r="K67" s="52" t="str">
        <f>'Реестр рисков'!D65</f>
        <v>опасность падения груза</v>
      </c>
    </row>
    <row r="68" spans="1:11" ht="18" customHeight="1" x14ac:dyDescent="0.3">
      <c r="A68" s="33" t="e">
        <f t="shared" si="3"/>
        <v>#REF!</v>
      </c>
      <c r="B68" s="178"/>
      <c r="C68" s="85" t="str">
        <f t="shared" si="2"/>
        <v>Риск, связанная с перемещением груза вручную</v>
      </c>
      <c r="D68" s="75">
        <f>'Реестр рисков'!J66</f>
        <v>6</v>
      </c>
      <c r="E68" s="73" t="str">
        <f>'Реестр рисков'!K66</f>
        <v>Механизация работ или использованию ручных технических средств.</v>
      </c>
      <c r="F68" s="86"/>
      <c r="G68" s="86"/>
      <c r="H68" s="86"/>
      <c r="K68" s="52" t="str">
        <f>'Реестр рисков'!D66</f>
        <v>опасность, связанная с перемещением груза вручную</v>
      </c>
    </row>
    <row r="69" spans="1:11" ht="18" customHeight="1" x14ac:dyDescent="0.3">
      <c r="A69" s="33" t="e">
        <f t="shared" si="3"/>
        <v>#REF!</v>
      </c>
      <c r="B69" s="178"/>
      <c r="C69" s="85" t="str">
        <f t="shared" si="2"/>
        <v>Риск, связанная с наклонами корпуса</v>
      </c>
      <c r="D69" s="75">
        <f>'Реестр рисков'!J67</f>
        <v>6</v>
      </c>
      <c r="E69" s="73" t="str">
        <f>'Реестр рисков'!K67</f>
        <v>Правильная организация рабочего места. Обеспечение  внутрисменных  перерывов  для  отдыха  работников</v>
      </c>
      <c r="F69" s="86"/>
      <c r="G69" s="86"/>
      <c r="H69" s="86"/>
      <c r="K69" s="52" t="str">
        <f>'Реестр рисков'!D67</f>
        <v>опасность, связанная с наклонами корпуса</v>
      </c>
    </row>
    <row r="70" spans="1:11" ht="18" customHeight="1" x14ac:dyDescent="0.3">
      <c r="A70" s="33" t="e">
        <f t="shared" si="3"/>
        <v>#REF!</v>
      </c>
      <c r="B70" s="178"/>
      <c r="C70" s="85" t="str">
        <f t="shared" si="2"/>
        <v>Риск, связанная с рабочей позой</v>
      </c>
      <c r="D70" s="75">
        <f>'Реестр рисков'!J68</f>
        <v>6</v>
      </c>
      <c r="E70" s="73" t="str">
        <f>'Реестр рисков'!K68</f>
        <v>Правильная организация рабочего места. Установить режимы труда и отдыха с четкой регламентацией перерывов.</v>
      </c>
      <c r="F70" s="86"/>
      <c r="G70" s="86"/>
      <c r="H70" s="86"/>
      <c r="K70" s="52" t="str">
        <f>'Реестр рисков'!D68</f>
        <v>опасность, связанная с рабочей позой</v>
      </c>
    </row>
    <row r="71" spans="1:11" ht="18" customHeight="1" x14ac:dyDescent="0.3">
      <c r="A71" s="33" t="e">
        <f t="shared" si="3"/>
        <v>#REF!</v>
      </c>
      <c r="B71" s="178"/>
      <c r="C71" s="85" t="str">
        <f t="shared" si="2"/>
        <v>Риск перенапряжения зрительного анализатора</v>
      </c>
      <c r="D71" s="75">
        <f>'Реестр рисков'!J69</f>
        <v>6</v>
      </c>
      <c r="E71" s="73" t="str">
        <f>'Реестр рисков'!K69</f>
        <v xml:space="preserve"> Проведение гимнастики для глаз ( комплексы упражнений для глаз СанПиН 2.2.2/2.4.1340-03 (прил. 8) </v>
      </c>
      <c r="F71" s="86"/>
      <c r="G71" s="86"/>
      <c r="H71" s="86"/>
      <c r="K71" s="52" t="str">
        <f>'Реестр рисков'!D69</f>
        <v>опасность перенапряжения зрительного анализатора</v>
      </c>
    </row>
    <row r="72" spans="1:11" ht="18" customHeight="1" x14ac:dyDescent="0.3">
      <c r="A72" s="33" t="e">
        <f t="shared" si="3"/>
        <v>#REF!</v>
      </c>
      <c r="B72" s="178"/>
      <c r="C72" s="85" t="str">
        <f t="shared" si="2"/>
        <v>Риск от электромагнитных излучений</v>
      </c>
      <c r="D72" s="75">
        <f>'Реестр рисков'!J70</f>
        <v>6</v>
      </c>
      <c r="E72" s="73" t="str">
        <f>'Реестр рисков'!K70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72" s="86"/>
      <c r="G72" s="86"/>
      <c r="H72" s="86"/>
      <c r="K72" s="52" t="str">
        <f>'Реестр рисков'!D70</f>
        <v>опасность от электромагнитных излучений</v>
      </c>
    </row>
    <row r="73" spans="1:11" ht="18" customHeight="1" x14ac:dyDescent="0.3">
      <c r="A73" s="33" t="e">
        <f t="shared" si="3"/>
        <v>#REF!</v>
      </c>
      <c r="B73" s="178"/>
      <c r="C73" s="85" t="str">
        <f t="shared" si="2"/>
        <v>Риск повреждения органов дыхания частицами пыли</v>
      </c>
      <c r="D73" s="75">
        <f>'Реестр рисков'!J71</f>
        <v>4</v>
      </c>
      <c r="E73" s="73" t="str">
        <f>'Реестр рисков'!K71</f>
        <v xml:space="preserve"> Поддерживание существующих мер управления</v>
      </c>
      <c r="F73" s="86"/>
      <c r="G73" s="86"/>
      <c r="H73" s="86"/>
      <c r="K73" s="52" t="str">
        <f>'Реестр рисков'!D71</f>
        <v>опасность повреждения органов дыхания частицами пыли</v>
      </c>
    </row>
    <row r="74" spans="1:11" ht="18" customHeight="1" x14ac:dyDescent="0.3">
      <c r="A74" s="33" t="e">
        <f t="shared" si="3"/>
        <v>#REF!</v>
      </c>
      <c r="B74" s="178"/>
      <c r="C74" s="85" t="str">
        <f t="shared" si="2"/>
        <v>Риск от вдыхания дыма, паров вредных газов и пыли при пожаре</v>
      </c>
      <c r="D74" s="75">
        <f>'Реестр рисков'!J72</f>
        <v>10</v>
      </c>
      <c r="E74" s="73" t="str">
        <f>'Реестр рисков'!K72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74" s="86"/>
      <c r="G74" s="86"/>
      <c r="H74" s="86"/>
      <c r="K74" s="52" t="str">
        <f>'Реестр рисков'!D72</f>
        <v>опасность от вдыхания дыма, паров вредных газов и пыли при пожаре</v>
      </c>
    </row>
    <row r="75" spans="1:11" ht="18" customHeight="1" x14ac:dyDescent="0.3">
      <c r="A75" s="33" t="e">
        <f t="shared" si="3"/>
        <v>#REF!</v>
      </c>
      <c r="B75" s="179"/>
      <c r="C75" s="85" t="str">
        <f t="shared" si="2"/>
        <v>Риск воздействия открытого пламени</v>
      </c>
      <c r="D75" s="75">
        <f>'Реестр рисков'!J73</f>
        <v>10</v>
      </c>
      <c r="E75" s="73" t="str">
        <f>'Реестр рисков'!K73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75" s="86"/>
      <c r="G75" s="86"/>
      <c r="H75" s="86"/>
      <c r="K75" s="52" t="str">
        <f>'Реестр рисков'!D73</f>
        <v>опасность воздействия открытого пламени</v>
      </c>
    </row>
    <row r="76" spans="1:11" s="36" customFormat="1" ht="18" customHeight="1" x14ac:dyDescent="0.2">
      <c r="B76" s="186" t="str">
        <f>'Реестр рисков'!B74:N74</f>
        <v>Библиотечно-информационная деятельность/Отдел Центральная детская библиотека</v>
      </c>
      <c r="C76" s="187"/>
      <c r="D76" s="187"/>
      <c r="E76" s="187"/>
      <c r="F76" s="187"/>
      <c r="G76" s="187"/>
      <c r="H76" s="188"/>
      <c r="K76" s="51"/>
    </row>
    <row r="77" spans="1:11" ht="18" customHeight="1" x14ac:dyDescent="0.3">
      <c r="A77" s="33" t="e">
        <f>A75+1</f>
        <v>#REF!</v>
      </c>
      <c r="B77" s="177" t="str">
        <f>'Реестр рисков'!B75</f>
        <v>Заведующий отделом</v>
      </c>
      <c r="C77" s="85" t="str">
        <f t="shared" si="2"/>
        <v>Риск психических нагрузок, стрессов</v>
      </c>
      <c r="D77" s="75">
        <f>'Реестр рисков'!J75</f>
        <v>12</v>
      </c>
      <c r="E77" s="73" t="str">
        <f>'Реестр рисков'!K75</f>
        <v>Соблюдение графика отпусков. Время на отдых и личные потребности устанавливается с учетом реального состояния условий труда.</v>
      </c>
      <c r="F77" s="86"/>
      <c r="G77" s="86"/>
      <c r="H77" s="86"/>
      <c r="K77" s="52" t="str">
        <f>'Реестр рисков'!D75</f>
        <v>опасность психических нагрузок, стрессов</v>
      </c>
    </row>
    <row r="78" spans="1:11" ht="18" customHeight="1" x14ac:dyDescent="0.3">
      <c r="A78" s="33" t="e">
        <f t="shared" si="3"/>
        <v>#REF!</v>
      </c>
      <c r="B78" s="178"/>
      <c r="C78" s="85" t="str">
        <f t="shared" si="2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78" s="75">
        <f>'Реестр рисков'!J76</f>
        <v>6</v>
      </c>
      <c r="E78" s="73" t="str">
        <f>'Реестр рисков'!K76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78" s="86"/>
      <c r="G78" s="86"/>
      <c r="H78" s="86"/>
      <c r="K78" s="52" t="str">
        <f>'Реестр рисков'!D76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79" spans="1:11" ht="18" customHeight="1" x14ac:dyDescent="0.3">
      <c r="A79" s="33" t="e">
        <f t="shared" si="3"/>
        <v>#REF!</v>
      </c>
      <c r="B79" s="178"/>
      <c r="C79" s="85" t="str">
        <f t="shared" si="2"/>
        <v>Риск падения из-за потери равновесия, в том числе при спотыкании или подскальзывании</v>
      </c>
      <c r="D79" s="75">
        <f>'Реестр рисков'!J77</f>
        <v>6</v>
      </c>
      <c r="E79" s="73" t="str">
        <f>'Реестр рисков'!K77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79" s="86"/>
      <c r="G79" s="86"/>
      <c r="H79" s="86"/>
      <c r="K79" s="52" t="str">
        <f>'Реестр рисков'!D77</f>
        <v>опасность падения из-за потери равновесия, в том числе при спотыкании или подскальзывании</v>
      </c>
    </row>
    <row r="80" spans="1:11" ht="18" customHeight="1" x14ac:dyDescent="0.3">
      <c r="A80" s="33" t="e">
        <f t="shared" si="3"/>
        <v>#REF!</v>
      </c>
      <c r="B80" s="178"/>
      <c r="C80" s="85" t="str">
        <f t="shared" si="2"/>
        <v>Риск падения груза</v>
      </c>
      <c r="D80" s="75">
        <f>'Реестр рисков'!J78</f>
        <v>6</v>
      </c>
      <c r="E80" s="73" t="str">
        <f>'Реестр рисков'!K78</f>
        <v>Поддерживание существующих мер управления</v>
      </c>
      <c r="F80" s="86"/>
      <c r="G80" s="86"/>
      <c r="H80" s="86"/>
      <c r="K80" s="52" t="str">
        <f>'Реестр рисков'!D78</f>
        <v>опасность падения груза</v>
      </c>
    </row>
    <row r="81" spans="1:11" ht="18" customHeight="1" x14ac:dyDescent="0.3">
      <c r="A81" s="33" t="e">
        <f t="shared" si="3"/>
        <v>#REF!</v>
      </c>
      <c r="B81" s="178"/>
      <c r="C81" s="85" t="str">
        <f t="shared" si="2"/>
        <v>Риск, связанная с перемещением груза вручную</v>
      </c>
      <c r="D81" s="75">
        <f>'Реестр рисков'!J79</f>
        <v>6</v>
      </c>
      <c r="E81" s="73" t="str">
        <f>'Реестр рисков'!K79</f>
        <v>Механизация работ или использованию ручных технических средств.</v>
      </c>
      <c r="F81" s="86"/>
      <c r="G81" s="86"/>
      <c r="H81" s="86"/>
      <c r="K81" s="52" t="str">
        <f>'Реестр рисков'!D79</f>
        <v>опасность, связанная с перемещением груза вручную</v>
      </c>
    </row>
    <row r="82" spans="1:11" ht="18" customHeight="1" x14ac:dyDescent="0.3">
      <c r="A82" s="33" t="e">
        <f t="shared" si="3"/>
        <v>#REF!</v>
      </c>
      <c r="B82" s="178"/>
      <c r="C82" s="85" t="str">
        <f t="shared" si="2"/>
        <v>Риск, связанная с наклонами корпуса</v>
      </c>
      <c r="D82" s="75">
        <f>'Реестр рисков'!J80</f>
        <v>6</v>
      </c>
      <c r="E82" s="73" t="str">
        <f>'Реестр рисков'!K80</f>
        <v>Правильная организация рабочего места. Обеспечение  внутрисменных  перерывов  для  отдыха  работников</v>
      </c>
      <c r="F82" s="86"/>
      <c r="G82" s="86"/>
      <c r="H82" s="86"/>
      <c r="K82" s="52" t="str">
        <f>'Реестр рисков'!D80</f>
        <v>опасность, связанная с наклонами корпуса</v>
      </c>
    </row>
    <row r="83" spans="1:11" ht="18" customHeight="1" x14ac:dyDescent="0.3">
      <c r="A83" s="33" t="e">
        <f t="shared" si="3"/>
        <v>#REF!</v>
      </c>
      <c r="B83" s="178"/>
      <c r="C83" s="85" t="str">
        <f t="shared" ref="C83:C167" si="4">SUBSTITUTE(K83,"опасность","Риск")</f>
        <v>Риск, связанная с рабочей позой</v>
      </c>
      <c r="D83" s="75">
        <f>'Реестр рисков'!J81</f>
        <v>6</v>
      </c>
      <c r="E83" s="73" t="str">
        <f>'Реестр рисков'!K81</f>
        <v>Правильная организация рабочего места. Установить режимы труда и отдыха с четкой регламентацией перерывов.</v>
      </c>
      <c r="F83" s="86"/>
      <c r="G83" s="86"/>
      <c r="H83" s="86"/>
      <c r="K83" s="52" t="str">
        <f>'Реестр рисков'!D81</f>
        <v>опасность, связанная с рабочей позой</v>
      </c>
    </row>
    <row r="84" spans="1:11" ht="18" customHeight="1" x14ac:dyDescent="0.3">
      <c r="A84" s="33" t="e">
        <f t="shared" si="3"/>
        <v>#REF!</v>
      </c>
      <c r="B84" s="178"/>
      <c r="C84" s="85" t="str">
        <f t="shared" si="4"/>
        <v>Риск перенапряжения зрительного анализатора</v>
      </c>
      <c r="D84" s="75">
        <f>'Реестр рисков'!J82</f>
        <v>6</v>
      </c>
      <c r="E84" s="73" t="str">
        <f>'Реестр рисков'!K82</f>
        <v xml:space="preserve"> Проведение гимнастики для глаз ( комплексы упражнений для глаз СанПиН 2.2.2/2.4.1340-03 (прил. 8) </v>
      </c>
      <c r="F84" s="86"/>
      <c r="G84" s="86"/>
      <c r="H84" s="86"/>
      <c r="K84" s="52" t="str">
        <f>'Реестр рисков'!D82</f>
        <v>опасность перенапряжения зрительного анализатора</v>
      </c>
    </row>
    <row r="85" spans="1:11" ht="18" customHeight="1" x14ac:dyDescent="0.3">
      <c r="A85" s="33" t="e">
        <f t="shared" si="3"/>
        <v>#REF!</v>
      </c>
      <c r="B85" s="178"/>
      <c r="C85" s="85" t="str">
        <f t="shared" si="4"/>
        <v>Риск от электромагнитных излучений</v>
      </c>
      <c r="D85" s="75">
        <f>'Реестр рисков'!J83</f>
        <v>6</v>
      </c>
      <c r="E85" s="73" t="str">
        <f>'Реестр рисков'!K83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85" s="86"/>
      <c r="G85" s="86"/>
      <c r="H85" s="86"/>
      <c r="K85" s="52" t="str">
        <f>'Реестр рисков'!D83</f>
        <v>опасность от электромагнитных излучений</v>
      </c>
    </row>
    <row r="86" spans="1:11" ht="18" customHeight="1" x14ac:dyDescent="0.3">
      <c r="A86" s="33" t="e">
        <f t="shared" si="3"/>
        <v>#REF!</v>
      </c>
      <c r="B86" s="178"/>
      <c r="C86" s="85" t="str">
        <f t="shared" si="4"/>
        <v>Риск повреждения органов дыхания частицами пыли</v>
      </c>
      <c r="D86" s="75">
        <f>'Реестр рисков'!J84</f>
        <v>4</v>
      </c>
      <c r="E86" s="73" t="str">
        <f>'Реестр рисков'!K84</f>
        <v xml:space="preserve"> Поддерживание существующих мер управления</v>
      </c>
      <c r="F86" s="86"/>
      <c r="G86" s="86"/>
      <c r="H86" s="86"/>
      <c r="K86" s="52" t="str">
        <f>'Реестр рисков'!D84</f>
        <v>опасность повреждения органов дыхания частицами пыли</v>
      </c>
    </row>
    <row r="87" spans="1:11" ht="18" customHeight="1" x14ac:dyDescent="0.3">
      <c r="A87" s="33" t="e">
        <f t="shared" si="3"/>
        <v>#REF!</v>
      </c>
      <c r="B87" s="178"/>
      <c r="C87" s="85" t="str">
        <f t="shared" si="4"/>
        <v>Риск от вдыхания дыма, паров вредных газов и пыли при пожаре</v>
      </c>
      <c r="D87" s="75">
        <f>'Реестр рисков'!J85</f>
        <v>10</v>
      </c>
      <c r="E87" s="73" t="str">
        <f>'Реестр рисков'!K85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87" s="86"/>
      <c r="G87" s="86"/>
      <c r="H87" s="86"/>
      <c r="K87" s="52" t="str">
        <f>'Реестр рисков'!D85</f>
        <v>опасность от вдыхания дыма, паров вредных газов и пыли при пожаре</v>
      </c>
    </row>
    <row r="88" spans="1:11" ht="18" customHeight="1" x14ac:dyDescent="0.3">
      <c r="A88" s="33" t="e">
        <f t="shared" si="3"/>
        <v>#REF!</v>
      </c>
      <c r="B88" s="179"/>
      <c r="C88" s="85" t="str">
        <f t="shared" si="4"/>
        <v>Риск воздействия открытого пламени</v>
      </c>
      <c r="D88" s="75">
        <f>'Реестр рисков'!J86</f>
        <v>10</v>
      </c>
      <c r="E88" s="73" t="str">
        <f>'Реестр рисков'!K86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88" s="86"/>
      <c r="G88" s="86"/>
      <c r="H88" s="86"/>
      <c r="K88" s="52" t="str">
        <f>'Реестр рисков'!D86</f>
        <v>опасность воздействия открытого пламени</v>
      </c>
    </row>
    <row r="89" spans="1:11" ht="18" customHeight="1" x14ac:dyDescent="0.3">
      <c r="A89" s="33" t="e">
        <f t="shared" si="3"/>
        <v>#REF!</v>
      </c>
      <c r="B89" s="177" t="str">
        <f>'Реестр рисков'!B87</f>
        <v>Главный библиотекарь, библиотекарь</v>
      </c>
      <c r="C89" s="85" t="str">
        <f t="shared" si="4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89" s="75">
        <f>'Реестр рисков'!J87</f>
        <v>6</v>
      </c>
      <c r="E89" s="73" t="str">
        <f>'Реестр рисков'!K87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89" s="86"/>
      <c r="G89" s="86"/>
      <c r="H89" s="86"/>
      <c r="K89" s="52" t="str">
        <f>'Реестр рисков'!D87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90" spans="1:11" ht="18" customHeight="1" x14ac:dyDescent="0.3">
      <c r="A90" s="33" t="e">
        <f t="shared" si="3"/>
        <v>#REF!</v>
      </c>
      <c r="B90" s="178"/>
      <c r="C90" s="85" t="str">
        <f t="shared" si="4"/>
        <v>Риск падения из-за потери равновесия, в том числе при спотыкании или подскальзывании</v>
      </c>
      <c r="D90" s="75">
        <f>'Реестр рисков'!J88</f>
        <v>6</v>
      </c>
      <c r="E90" s="73" t="str">
        <f>'Реестр рисков'!K88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90" s="86"/>
      <c r="G90" s="86"/>
      <c r="H90" s="86"/>
      <c r="K90" s="52" t="str">
        <f>'Реестр рисков'!D88</f>
        <v>опасность падения из-за потери равновесия, в том числе при спотыкании или подскальзывании</v>
      </c>
    </row>
    <row r="91" spans="1:11" ht="18" customHeight="1" x14ac:dyDescent="0.3">
      <c r="A91" s="33" t="e">
        <f t="shared" si="3"/>
        <v>#REF!</v>
      </c>
      <c r="B91" s="178"/>
      <c r="C91" s="85" t="str">
        <f t="shared" si="4"/>
        <v>Риск падения груза</v>
      </c>
      <c r="D91" s="75">
        <f>'Реестр рисков'!J89</f>
        <v>6</v>
      </c>
      <c r="E91" s="73" t="str">
        <f>'Реестр рисков'!K89</f>
        <v>Поддерживание существующих мер управления</v>
      </c>
      <c r="F91" s="86"/>
      <c r="G91" s="86"/>
      <c r="H91" s="86"/>
      <c r="K91" s="52" t="str">
        <f>'Реестр рисков'!D89</f>
        <v>опасность падения груза</v>
      </c>
    </row>
    <row r="92" spans="1:11" ht="18" customHeight="1" x14ac:dyDescent="0.3">
      <c r="A92" s="33" t="e">
        <f t="shared" si="3"/>
        <v>#REF!</v>
      </c>
      <c r="B92" s="178"/>
      <c r="C92" s="85" t="str">
        <f t="shared" si="4"/>
        <v>Риск, связанная с перемещением груза вручную</v>
      </c>
      <c r="D92" s="75">
        <f>'Реестр рисков'!J90</f>
        <v>6</v>
      </c>
      <c r="E92" s="73" t="str">
        <f>'Реестр рисков'!K90</f>
        <v>Механизация работ или использованию ручных технических средств.</v>
      </c>
      <c r="F92" s="86"/>
      <c r="G92" s="86"/>
      <c r="H92" s="86"/>
      <c r="K92" s="52" t="str">
        <f>'Реестр рисков'!D90</f>
        <v>опасность, связанная с перемещением груза вручную</v>
      </c>
    </row>
    <row r="93" spans="1:11" ht="18" customHeight="1" x14ac:dyDescent="0.3">
      <c r="A93" s="33" t="e">
        <f t="shared" si="3"/>
        <v>#REF!</v>
      </c>
      <c r="B93" s="178"/>
      <c r="C93" s="85" t="str">
        <f t="shared" si="4"/>
        <v>Риск, связанная с наклонами корпуса</v>
      </c>
      <c r="D93" s="75">
        <f>'Реестр рисков'!J91</f>
        <v>6</v>
      </c>
      <c r="E93" s="73" t="str">
        <f>'Реестр рисков'!K91</f>
        <v>Правильная организация рабочего места. Обеспечение  внутрисменных  перерывов  для  отдыха  работников</v>
      </c>
      <c r="F93" s="86"/>
      <c r="G93" s="86"/>
      <c r="H93" s="86"/>
      <c r="K93" s="52" t="str">
        <f>'Реестр рисков'!D91</f>
        <v>опасность, связанная с наклонами корпуса</v>
      </c>
    </row>
    <row r="94" spans="1:11" ht="18" customHeight="1" x14ac:dyDescent="0.3">
      <c r="A94" s="33" t="e">
        <f t="shared" si="3"/>
        <v>#REF!</v>
      </c>
      <c r="B94" s="178"/>
      <c r="C94" s="85" t="str">
        <f t="shared" si="4"/>
        <v>Риск, связанная с рабочей позой</v>
      </c>
      <c r="D94" s="75">
        <f>'Реестр рисков'!J92</f>
        <v>6</v>
      </c>
      <c r="E94" s="73" t="str">
        <f>'Реестр рисков'!K92</f>
        <v>Правильная организация рабочего места. Установить режимы труда и отдыха с четкой регламентацией перерывов.</v>
      </c>
      <c r="F94" s="86"/>
      <c r="G94" s="86"/>
      <c r="H94" s="86"/>
      <c r="K94" s="52" t="str">
        <f>'Реестр рисков'!D92</f>
        <v>опасность, связанная с рабочей позой</v>
      </c>
    </row>
    <row r="95" spans="1:11" ht="18" customHeight="1" x14ac:dyDescent="0.3">
      <c r="A95" s="33" t="e">
        <f t="shared" si="3"/>
        <v>#REF!</v>
      </c>
      <c r="B95" s="178"/>
      <c r="C95" s="85" t="str">
        <f t="shared" si="4"/>
        <v>Риск перенапряжения зрительного анализатора</v>
      </c>
      <c r="D95" s="75">
        <f>'Реестр рисков'!J93</f>
        <v>6</v>
      </c>
      <c r="E95" s="73" t="str">
        <f>'Реестр рисков'!K93</f>
        <v xml:space="preserve"> Проведение гимнастики для глаз ( комплексы упражнений для глаз СанПиН 2.2.2/2.4.1340-03 (прил. 8) </v>
      </c>
      <c r="F95" s="86"/>
      <c r="G95" s="86"/>
      <c r="H95" s="86"/>
      <c r="K95" s="52" t="str">
        <f>'Реестр рисков'!D93</f>
        <v>опасность перенапряжения зрительного анализатора</v>
      </c>
    </row>
    <row r="96" spans="1:11" ht="18" customHeight="1" x14ac:dyDescent="0.3">
      <c r="A96" s="33" t="e">
        <f t="shared" si="3"/>
        <v>#REF!</v>
      </c>
      <c r="B96" s="178"/>
      <c r="C96" s="85" t="str">
        <f t="shared" si="4"/>
        <v>Риск от электромагнитных излучений</v>
      </c>
      <c r="D96" s="75">
        <f>'Реестр рисков'!J94</f>
        <v>6</v>
      </c>
      <c r="E96" s="73" t="str">
        <f>'Реестр рисков'!K94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96" s="86"/>
      <c r="G96" s="86"/>
      <c r="H96" s="86"/>
      <c r="K96" s="52" t="str">
        <f>'Реестр рисков'!D94</f>
        <v>опасность от электромагнитных излучений</v>
      </c>
    </row>
    <row r="97" spans="1:11" ht="18" customHeight="1" x14ac:dyDescent="0.3">
      <c r="A97" s="33" t="e">
        <f t="shared" si="3"/>
        <v>#REF!</v>
      </c>
      <c r="B97" s="178"/>
      <c r="C97" s="85" t="str">
        <f t="shared" si="4"/>
        <v>Риск повреждения органов дыхания частицами пыли</v>
      </c>
      <c r="D97" s="75">
        <f>'Реестр рисков'!J95</f>
        <v>4</v>
      </c>
      <c r="E97" s="73" t="str">
        <f>'Реестр рисков'!K95</f>
        <v xml:space="preserve"> Поддерживание существующих мер управления</v>
      </c>
      <c r="F97" s="86"/>
      <c r="G97" s="86"/>
      <c r="H97" s="86"/>
      <c r="K97" s="52" t="str">
        <f>'Реестр рисков'!D95</f>
        <v>опасность повреждения органов дыхания частицами пыли</v>
      </c>
    </row>
    <row r="98" spans="1:11" ht="18" customHeight="1" x14ac:dyDescent="0.3">
      <c r="A98" s="33" t="e">
        <f t="shared" si="3"/>
        <v>#REF!</v>
      </c>
      <c r="B98" s="178"/>
      <c r="C98" s="85" t="str">
        <f t="shared" si="4"/>
        <v>Риск от вдыхания дыма, паров вредных газов и пыли при пожаре</v>
      </c>
      <c r="D98" s="75">
        <f>'Реестр рисков'!J96</f>
        <v>10</v>
      </c>
      <c r="E98" s="73" t="str">
        <f>'Реестр рисков'!K96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98" s="86"/>
      <c r="G98" s="86"/>
      <c r="H98" s="86"/>
      <c r="K98" s="52" t="str">
        <f>'Реестр рисков'!D96</f>
        <v>опасность от вдыхания дыма, паров вредных газов и пыли при пожаре</v>
      </c>
    </row>
    <row r="99" spans="1:11" ht="18" customHeight="1" x14ac:dyDescent="0.3">
      <c r="A99" s="33" t="e">
        <f t="shared" si="3"/>
        <v>#REF!</v>
      </c>
      <c r="B99" s="179"/>
      <c r="C99" s="85" t="str">
        <f t="shared" si="4"/>
        <v>Риск воздействия открытого пламени</v>
      </c>
      <c r="D99" s="75">
        <f>'Реестр рисков'!J97</f>
        <v>10</v>
      </c>
      <c r="E99" s="73" t="str">
        <f>'Реестр рисков'!K97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99" s="86"/>
      <c r="G99" s="86"/>
      <c r="H99" s="86"/>
      <c r="K99" s="52" t="str">
        <f>'Реестр рисков'!D97</f>
        <v>опасность воздействия открытого пламени</v>
      </c>
    </row>
    <row r="100" spans="1:11" s="36" customFormat="1" ht="18" customHeight="1" x14ac:dyDescent="0.2">
      <c r="B100" s="186" t="str">
        <f>'Реестр рисков'!B98:N98</f>
        <v>Библиотечно-информационная деятельность/Отдел Городская библиотека № 1</v>
      </c>
      <c r="C100" s="187"/>
      <c r="D100" s="187"/>
      <c r="E100" s="187"/>
      <c r="F100" s="187"/>
      <c r="G100" s="187"/>
      <c r="H100" s="188"/>
      <c r="K100" s="51"/>
    </row>
    <row r="101" spans="1:11" ht="18" customHeight="1" x14ac:dyDescent="0.3">
      <c r="A101" s="33" t="e">
        <f>A99+1</f>
        <v>#REF!</v>
      </c>
      <c r="B101" s="177" t="str">
        <f>'Реестр рисков'!B99</f>
        <v>Заведующий отделом</v>
      </c>
      <c r="C101" s="85" t="str">
        <f t="shared" si="4"/>
        <v>Риск психических нагрузок, стрессов</v>
      </c>
      <c r="D101" s="75">
        <f>'Реестр рисков'!J99</f>
        <v>12</v>
      </c>
      <c r="E101" s="73" t="str">
        <f>'Реестр рисков'!K99</f>
        <v>Соблюдение графика отпусков. Время на отдых и личные потребности устанавливается с учетом реального состояния условий труда.</v>
      </c>
      <c r="F101" s="86"/>
      <c r="G101" s="86"/>
      <c r="H101" s="86"/>
      <c r="K101" s="52" t="str">
        <f>'Реестр рисков'!D99</f>
        <v>опасность психических нагрузок, стрессов</v>
      </c>
    </row>
    <row r="102" spans="1:11" ht="18" customHeight="1" x14ac:dyDescent="0.3">
      <c r="A102" s="33" t="e">
        <f t="shared" si="3"/>
        <v>#REF!</v>
      </c>
      <c r="B102" s="178"/>
      <c r="C102" s="85" t="str">
        <f t="shared" si="4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02" s="75">
        <f>'Реестр рисков'!J100</f>
        <v>6</v>
      </c>
      <c r="E102" s="73" t="str">
        <f>'Реестр рисков'!K100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102" s="86"/>
      <c r="G102" s="86"/>
      <c r="H102" s="86"/>
      <c r="K102" s="52" t="str">
        <f>'Реестр рисков'!D100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103" spans="1:11" ht="18" customHeight="1" x14ac:dyDescent="0.3">
      <c r="A103" s="33" t="e">
        <f t="shared" si="3"/>
        <v>#REF!</v>
      </c>
      <c r="B103" s="178"/>
      <c r="C103" s="85" t="str">
        <f t="shared" si="4"/>
        <v>Риск падения из-за потери равновесия, в том числе при спотыкании или подскальзывании</v>
      </c>
      <c r="D103" s="75">
        <f>'Реестр рисков'!J101</f>
        <v>6</v>
      </c>
      <c r="E103" s="73" t="str">
        <f>'Реестр рисков'!K101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103" s="86"/>
      <c r="G103" s="86"/>
      <c r="H103" s="86"/>
      <c r="K103" s="52" t="str">
        <f>'Реестр рисков'!D101</f>
        <v>опасность падения из-за потери равновесия, в том числе при спотыкании или подскальзывании</v>
      </c>
    </row>
    <row r="104" spans="1:11" ht="18" customHeight="1" x14ac:dyDescent="0.3">
      <c r="A104" s="33" t="e">
        <f t="shared" si="3"/>
        <v>#REF!</v>
      </c>
      <c r="B104" s="178"/>
      <c r="C104" s="85" t="str">
        <f t="shared" si="4"/>
        <v>Риск падения груза</v>
      </c>
      <c r="D104" s="75">
        <f>'Реестр рисков'!J102</f>
        <v>6</v>
      </c>
      <c r="E104" s="73" t="str">
        <f>'Реестр рисков'!K102</f>
        <v>Поддерживание существующих мер управления</v>
      </c>
      <c r="F104" s="86"/>
      <c r="G104" s="86"/>
      <c r="H104" s="86"/>
      <c r="K104" s="52" t="str">
        <f>'Реестр рисков'!D102</f>
        <v>опасность падения груза</v>
      </c>
    </row>
    <row r="105" spans="1:11" ht="18" customHeight="1" x14ac:dyDescent="0.3">
      <c r="A105" s="33" t="e">
        <f t="shared" si="3"/>
        <v>#REF!</v>
      </c>
      <c r="B105" s="178"/>
      <c r="C105" s="85" t="str">
        <f t="shared" si="4"/>
        <v>Риск, связанная с перемещением груза вручную</v>
      </c>
      <c r="D105" s="75">
        <f>'Реестр рисков'!J103</f>
        <v>6</v>
      </c>
      <c r="E105" s="73" t="str">
        <f>'Реестр рисков'!K103</f>
        <v>Механизация работ или использованию ручных технических средств.</v>
      </c>
      <c r="F105" s="86"/>
      <c r="G105" s="86"/>
      <c r="H105" s="86"/>
      <c r="K105" s="52" t="str">
        <f>'Реестр рисков'!D103</f>
        <v>опасность, связанная с перемещением груза вручную</v>
      </c>
    </row>
    <row r="106" spans="1:11" ht="18" customHeight="1" x14ac:dyDescent="0.3">
      <c r="A106" s="33" t="e">
        <f t="shared" si="3"/>
        <v>#REF!</v>
      </c>
      <c r="B106" s="178"/>
      <c r="C106" s="85" t="str">
        <f t="shared" si="4"/>
        <v>Риск, связанная с наклонами корпуса</v>
      </c>
      <c r="D106" s="75">
        <f>'Реестр рисков'!J104</f>
        <v>6</v>
      </c>
      <c r="E106" s="73" t="str">
        <f>'Реестр рисков'!K104</f>
        <v>Правильная организация рабочего места. Обеспечение  внутрисменных  перерывов  для  отдыха  работников</v>
      </c>
      <c r="F106" s="86"/>
      <c r="G106" s="86"/>
      <c r="H106" s="86"/>
      <c r="K106" s="52" t="str">
        <f>'Реестр рисков'!D104</f>
        <v>опасность, связанная с наклонами корпуса</v>
      </c>
    </row>
    <row r="107" spans="1:11" ht="18" customHeight="1" x14ac:dyDescent="0.3">
      <c r="A107" s="33" t="e">
        <f t="shared" si="3"/>
        <v>#REF!</v>
      </c>
      <c r="B107" s="178"/>
      <c r="C107" s="85" t="str">
        <f t="shared" si="4"/>
        <v>Риск, связанная с рабочей позой</v>
      </c>
      <c r="D107" s="75">
        <f>'Реестр рисков'!J105</f>
        <v>6</v>
      </c>
      <c r="E107" s="73" t="str">
        <f>'Реестр рисков'!K105</f>
        <v>Правильная организация рабочего места. Установить режимы труда и отдыха с четкой регламентацией перерывов.</v>
      </c>
      <c r="F107" s="86"/>
      <c r="G107" s="86"/>
      <c r="H107" s="86"/>
      <c r="K107" s="52" t="str">
        <f>'Реестр рисков'!D105</f>
        <v>опасность, связанная с рабочей позой</v>
      </c>
    </row>
    <row r="108" spans="1:11" ht="18" customHeight="1" x14ac:dyDescent="0.3">
      <c r="A108" s="33" t="e">
        <f t="shared" si="3"/>
        <v>#REF!</v>
      </c>
      <c r="B108" s="178"/>
      <c r="C108" s="85" t="str">
        <f t="shared" si="4"/>
        <v>Риск перенапряжения зрительного анализатора</v>
      </c>
      <c r="D108" s="75">
        <f>'Реестр рисков'!J106</f>
        <v>6</v>
      </c>
      <c r="E108" s="73" t="str">
        <f>'Реестр рисков'!K106</f>
        <v xml:space="preserve"> Проведение гимнастики для глаз ( комплексы упражнений для глаз СанПиН 2.2.2/2.4.1340-03 (прил. 8) </v>
      </c>
      <c r="F108" s="86"/>
      <c r="G108" s="86"/>
      <c r="H108" s="86"/>
      <c r="K108" s="52" t="str">
        <f>'Реестр рисков'!D106</f>
        <v>опасность перенапряжения зрительного анализатора</v>
      </c>
    </row>
    <row r="109" spans="1:11" ht="18" customHeight="1" x14ac:dyDescent="0.3">
      <c r="A109" s="33" t="e">
        <f t="shared" si="3"/>
        <v>#REF!</v>
      </c>
      <c r="B109" s="178"/>
      <c r="C109" s="85" t="str">
        <f t="shared" si="4"/>
        <v>Риск от электромагнитных излучений</v>
      </c>
      <c r="D109" s="75">
        <f>'Реестр рисков'!J107</f>
        <v>6</v>
      </c>
      <c r="E109" s="73" t="str">
        <f>'Реестр рисков'!K107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109" s="86"/>
      <c r="G109" s="86"/>
      <c r="H109" s="86"/>
      <c r="K109" s="52" t="str">
        <f>'Реестр рисков'!D107</f>
        <v>опасность от электромагнитных излучений</v>
      </c>
    </row>
    <row r="110" spans="1:11" ht="18" customHeight="1" x14ac:dyDescent="0.3">
      <c r="A110" s="33" t="e">
        <f t="shared" si="3"/>
        <v>#REF!</v>
      </c>
      <c r="B110" s="178"/>
      <c r="C110" s="85" t="str">
        <f t="shared" si="4"/>
        <v>Риск повреждения органов дыхания частицами пыли</v>
      </c>
      <c r="D110" s="75">
        <f>'Реестр рисков'!J108</f>
        <v>4</v>
      </c>
      <c r="E110" s="73" t="str">
        <f>'Реестр рисков'!K108</f>
        <v xml:space="preserve"> Поддерживание существующих мер управления</v>
      </c>
      <c r="F110" s="86"/>
      <c r="G110" s="86"/>
      <c r="H110" s="86"/>
      <c r="K110" s="52" t="str">
        <f>'Реестр рисков'!D108</f>
        <v>опасность повреждения органов дыхания частицами пыли</v>
      </c>
    </row>
    <row r="111" spans="1:11" ht="18" customHeight="1" x14ac:dyDescent="0.3">
      <c r="A111" s="33" t="e">
        <f t="shared" si="3"/>
        <v>#REF!</v>
      </c>
      <c r="B111" s="178"/>
      <c r="C111" s="85" t="str">
        <f t="shared" si="4"/>
        <v>Риск от вдыхания дыма, паров вредных газов и пыли при пожаре</v>
      </c>
      <c r="D111" s="75">
        <f>'Реестр рисков'!J109</f>
        <v>10</v>
      </c>
      <c r="E111" s="73" t="str">
        <f>'Реестр рисков'!K109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111" s="86"/>
      <c r="G111" s="86"/>
      <c r="H111" s="86"/>
      <c r="K111" s="52" t="str">
        <f>'Реестр рисков'!D109</f>
        <v>опасность от вдыхания дыма, паров вредных газов и пыли при пожаре</v>
      </c>
    </row>
    <row r="112" spans="1:11" ht="18" customHeight="1" x14ac:dyDescent="0.3">
      <c r="A112" s="33" t="e">
        <f t="shared" si="3"/>
        <v>#REF!</v>
      </c>
      <c r="B112" s="179"/>
      <c r="C112" s="85" t="str">
        <f t="shared" si="4"/>
        <v>Риск воздействия открытого пламени</v>
      </c>
      <c r="D112" s="75">
        <f>'Реестр рисков'!J110</f>
        <v>10</v>
      </c>
      <c r="E112" s="73" t="str">
        <f>'Реестр рисков'!K110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112" s="86"/>
      <c r="G112" s="86"/>
      <c r="H112" s="86"/>
      <c r="K112" s="52" t="str">
        <f>'Реестр рисков'!D110</f>
        <v>опасность воздействия открытого пламени</v>
      </c>
    </row>
    <row r="113" spans="1:11" ht="18" customHeight="1" x14ac:dyDescent="0.3">
      <c r="A113" s="33" t="e">
        <f t="shared" si="3"/>
        <v>#REF!</v>
      </c>
      <c r="B113" s="177" t="str">
        <f>'Реестр рисков'!B111</f>
        <v>Главный библиотекарь</v>
      </c>
      <c r="C113" s="85" t="str">
        <f t="shared" si="4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13" s="75">
        <f>'Реестр рисков'!J111</f>
        <v>6</v>
      </c>
      <c r="E113" s="73" t="str">
        <f>'Реестр рисков'!K111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113" s="86"/>
      <c r="G113" s="86"/>
      <c r="H113" s="86"/>
      <c r="K113" s="52" t="str">
        <f>'Реестр рисков'!D111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114" spans="1:11" ht="18" customHeight="1" x14ac:dyDescent="0.3">
      <c r="A114" s="33" t="e">
        <f t="shared" si="3"/>
        <v>#REF!</v>
      </c>
      <c r="B114" s="178"/>
      <c r="C114" s="85" t="str">
        <f t="shared" si="4"/>
        <v>Риск падения из-за потери равновесия, в том числе при спотыкании или подскальзывании</v>
      </c>
      <c r="D114" s="75">
        <f>'Реестр рисков'!J112</f>
        <v>6</v>
      </c>
      <c r="E114" s="73" t="str">
        <f>'Реестр рисков'!K112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114" s="86"/>
      <c r="G114" s="86"/>
      <c r="H114" s="86"/>
      <c r="K114" s="52" t="str">
        <f>'Реестр рисков'!D112</f>
        <v>опасность падения из-за потери равновесия, в том числе при спотыкании или подскальзывании</v>
      </c>
    </row>
    <row r="115" spans="1:11" ht="18" customHeight="1" x14ac:dyDescent="0.3">
      <c r="A115" s="33" t="e">
        <f t="shared" si="3"/>
        <v>#REF!</v>
      </c>
      <c r="B115" s="178"/>
      <c r="C115" s="85" t="str">
        <f t="shared" si="4"/>
        <v>Риск падения груза</v>
      </c>
      <c r="D115" s="75">
        <f>'Реестр рисков'!J113</f>
        <v>6</v>
      </c>
      <c r="E115" s="73" t="str">
        <f>'Реестр рисков'!K113</f>
        <v>Поддерживание существующих мер управления</v>
      </c>
      <c r="F115" s="86"/>
      <c r="G115" s="86"/>
      <c r="H115" s="86"/>
      <c r="K115" s="52" t="str">
        <f>'Реестр рисков'!D113</f>
        <v>опасность падения груза</v>
      </c>
    </row>
    <row r="116" spans="1:11" ht="18" customHeight="1" x14ac:dyDescent="0.3">
      <c r="A116" s="33" t="e">
        <f t="shared" si="3"/>
        <v>#REF!</v>
      </c>
      <c r="B116" s="178"/>
      <c r="C116" s="85" t="str">
        <f t="shared" si="4"/>
        <v>Риск, связанная с перемещением груза вручную</v>
      </c>
      <c r="D116" s="75">
        <f>'Реестр рисков'!J114</f>
        <v>6</v>
      </c>
      <c r="E116" s="73" t="str">
        <f>'Реестр рисков'!K114</f>
        <v>Механизация работ или использованию ручных технических средств.</v>
      </c>
      <c r="F116" s="86"/>
      <c r="G116" s="86"/>
      <c r="H116" s="86"/>
      <c r="K116" s="52" t="str">
        <f>'Реестр рисков'!D114</f>
        <v>опасность, связанная с перемещением груза вручную</v>
      </c>
    </row>
    <row r="117" spans="1:11" ht="18" customHeight="1" x14ac:dyDescent="0.3">
      <c r="A117" s="33" t="e">
        <f t="shared" si="3"/>
        <v>#REF!</v>
      </c>
      <c r="B117" s="178"/>
      <c r="C117" s="85" t="str">
        <f t="shared" si="4"/>
        <v>Риск, связанная с наклонами корпуса</v>
      </c>
      <c r="D117" s="75">
        <f>'Реестр рисков'!J115</f>
        <v>6</v>
      </c>
      <c r="E117" s="73" t="str">
        <f>'Реестр рисков'!K115</f>
        <v>Правильная организация рабочего места. Обеспечение  внутрисменных  перерывов  для  отдыха  работников</v>
      </c>
      <c r="F117" s="86"/>
      <c r="G117" s="86"/>
      <c r="H117" s="86"/>
      <c r="K117" s="52" t="str">
        <f>'Реестр рисков'!D115</f>
        <v>опасность, связанная с наклонами корпуса</v>
      </c>
    </row>
    <row r="118" spans="1:11" ht="18" customHeight="1" x14ac:dyDescent="0.3">
      <c r="A118" s="33" t="e">
        <f t="shared" si="3"/>
        <v>#REF!</v>
      </c>
      <c r="B118" s="178"/>
      <c r="C118" s="85" t="str">
        <f t="shared" si="4"/>
        <v>Риск, связанная с рабочей позой</v>
      </c>
      <c r="D118" s="75">
        <f>'Реестр рисков'!J116</f>
        <v>6</v>
      </c>
      <c r="E118" s="73" t="str">
        <f>'Реестр рисков'!K116</f>
        <v>Правильная организация рабочего места. Установить режимы труда и отдыха с четкой регламентацией перерывов.</v>
      </c>
      <c r="F118" s="86"/>
      <c r="G118" s="86"/>
      <c r="H118" s="86"/>
      <c r="K118" s="52" t="str">
        <f>'Реестр рисков'!D116</f>
        <v>опасность, связанная с рабочей позой</v>
      </c>
    </row>
    <row r="119" spans="1:11" ht="18" customHeight="1" x14ac:dyDescent="0.3">
      <c r="A119" s="33" t="e">
        <f t="shared" si="3"/>
        <v>#REF!</v>
      </c>
      <c r="B119" s="178"/>
      <c r="C119" s="85" t="str">
        <f t="shared" si="4"/>
        <v>Риск перенапряжения зрительного анализатора</v>
      </c>
      <c r="D119" s="75">
        <f>'Реестр рисков'!J117</f>
        <v>6</v>
      </c>
      <c r="E119" s="73" t="str">
        <f>'Реестр рисков'!K117</f>
        <v xml:space="preserve"> Проведение гимнастики для глаз ( комплексы упражнений для глаз СанПиН 2.2.2/2.4.1340-03 (прил. 8) </v>
      </c>
      <c r="F119" s="86"/>
      <c r="G119" s="86"/>
      <c r="H119" s="86"/>
      <c r="K119" s="52" t="str">
        <f>'Реестр рисков'!D117</f>
        <v>опасность перенапряжения зрительного анализатора</v>
      </c>
    </row>
    <row r="120" spans="1:11" ht="18" customHeight="1" x14ac:dyDescent="0.3">
      <c r="A120" s="33" t="e">
        <f t="shared" ref="A120:A164" si="5">A119+1</f>
        <v>#REF!</v>
      </c>
      <c r="B120" s="178"/>
      <c r="C120" s="85" t="str">
        <f t="shared" si="4"/>
        <v>Риск от электромагнитных излучений</v>
      </c>
      <c r="D120" s="75">
        <f>'Реестр рисков'!J118</f>
        <v>6</v>
      </c>
      <c r="E120" s="73" t="str">
        <f>'Реестр рисков'!K118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120" s="86"/>
      <c r="G120" s="86"/>
      <c r="H120" s="86"/>
      <c r="K120" s="52" t="str">
        <f>'Реестр рисков'!D118</f>
        <v>опасность от электромагнитных излучений</v>
      </c>
    </row>
    <row r="121" spans="1:11" ht="18" customHeight="1" x14ac:dyDescent="0.3">
      <c r="A121" s="33" t="e">
        <f t="shared" si="5"/>
        <v>#REF!</v>
      </c>
      <c r="B121" s="178"/>
      <c r="C121" s="85" t="str">
        <f t="shared" si="4"/>
        <v>Риск повреждения органов дыхания частицами пыли</v>
      </c>
      <c r="D121" s="75">
        <f>'Реестр рисков'!J119</f>
        <v>4</v>
      </c>
      <c r="E121" s="73" t="str">
        <f>'Реестр рисков'!K119</f>
        <v xml:space="preserve"> Поддерживание существующих мер управления</v>
      </c>
      <c r="F121" s="86"/>
      <c r="G121" s="86"/>
      <c r="H121" s="86"/>
      <c r="K121" s="52" t="str">
        <f>'Реестр рисков'!D119</f>
        <v>опасность повреждения органов дыхания частицами пыли</v>
      </c>
    </row>
    <row r="122" spans="1:11" ht="18" customHeight="1" x14ac:dyDescent="0.3">
      <c r="A122" s="33" t="e">
        <f t="shared" si="5"/>
        <v>#REF!</v>
      </c>
      <c r="B122" s="178"/>
      <c r="C122" s="85" t="str">
        <f t="shared" si="4"/>
        <v>Риск от вдыхания дыма, паров вредных газов и пыли при пожаре</v>
      </c>
      <c r="D122" s="75">
        <f>'Реестр рисков'!J120</f>
        <v>10</v>
      </c>
      <c r="E122" s="73" t="str">
        <f>'Реестр рисков'!K120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122" s="86"/>
      <c r="G122" s="86"/>
      <c r="H122" s="86"/>
      <c r="K122" s="52" t="str">
        <f>'Реестр рисков'!D120</f>
        <v>опасность от вдыхания дыма, паров вредных газов и пыли при пожаре</v>
      </c>
    </row>
    <row r="123" spans="1:11" ht="18" customHeight="1" x14ac:dyDescent="0.3">
      <c r="A123" s="33" t="e">
        <f t="shared" si="5"/>
        <v>#REF!</v>
      </c>
      <c r="B123" s="179"/>
      <c r="C123" s="85" t="str">
        <f t="shared" si="4"/>
        <v>Риск воздействия открытого пламени</v>
      </c>
      <c r="D123" s="75">
        <f>'Реестр рисков'!J121</f>
        <v>10</v>
      </c>
      <c r="E123" s="73" t="str">
        <f>'Реестр рисков'!K121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123" s="86"/>
      <c r="G123" s="86"/>
      <c r="H123" s="86"/>
      <c r="K123" s="52" t="str">
        <f>'Реестр рисков'!D121</f>
        <v>опасность воздействия открытого пламени</v>
      </c>
    </row>
    <row r="124" spans="1:11" s="36" customFormat="1" ht="18" customHeight="1" x14ac:dyDescent="0.2">
      <c r="B124" s="186" t="str">
        <f>'Реестр рисков'!B122:N122</f>
        <v>Библиотечно-информационная деятельность/Отдел Городская библиотека № 2</v>
      </c>
      <c r="C124" s="187"/>
      <c r="D124" s="187"/>
      <c r="E124" s="187"/>
      <c r="F124" s="187"/>
      <c r="G124" s="187"/>
      <c r="H124" s="188"/>
      <c r="K124" s="51"/>
    </row>
    <row r="125" spans="1:11" ht="18" customHeight="1" x14ac:dyDescent="0.3">
      <c r="A125" s="33" t="e">
        <f>A123+1</f>
        <v>#REF!</v>
      </c>
      <c r="B125" s="177" t="str">
        <f>'Реестр рисков'!B123</f>
        <v>Заведующий отделом</v>
      </c>
      <c r="C125" s="85" t="str">
        <f t="shared" si="4"/>
        <v>Риск психических нагрузок, стрессов</v>
      </c>
      <c r="D125" s="75">
        <f>'Реестр рисков'!J123</f>
        <v>12</v>
      </c>
      <c r="E125" s="73" t="str">
        <f>'Реестр рисков'!K123</f>
        <v>Соблюдение графика отпусков. Время на отдых и личные потребности устанавливается с учетом реального состояния условий труда.</v>
      </c>
      <c r="F125" s="86"/>
      <c r="G125" s="86"/>
      <c r="H125" s="86"/>
      <c r="K125" s="52" t="str">
        <f>'Реестр рисков'!D123</f>
        <v>опасность психических нагрузок, стрессов</v>
      </c>
    </row>
    <row r="126" spans="1:11" ht="18" customHeight="1" x14ac:dyDescent="0.3">
      <c r="A126" s="33" t="e">
        <f t="shared" si="5"/>
        <v>#REF!</v>
      </c>
      <c r="B126" s="178"/>
      <c r="C126" s="85" t="str">
        <f t="shared" si="4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26" s="75">
        <f>'Реестр рисков'!J124</f>
        <v>6</v>
      </c>
      <c r="E126" s="73" t="str">
        <f>'Реестр рисков'!K124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126" s="86"/>
      <c r="G126" s="86"/>
      <c r="H126" s="86"/>
      <c r="K126" s="52" t="str">
        <f>'Реестр рисков'!D124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127" spans="1:11" ht="18" customHeight="1" x14ac:dyDescent="0.3">
      <c r="A127" s="33" t="e">
        <f t="shared" si="5"/>
        <v>#REF!</v>
      </c>
      <c r="B127" s="178"/>
      <c r="C127" s="85" t="str">
        <f t="shared" si="4"/>
        <v>Риск падения из-за потери равновесия, в том числе при спотыкании или подскальзывании</v>
      </c>
      <c r="D127" s="75">
        <f>'Реестр рисков'!J125</f>
        <v>6</v>
      </c>
      <c r="E127" s="73" t="str">
        <f>'Реестр рисков'!K125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127" s="86"/>
      <c r="G127" s="86"/>
      <c r="H127" s="86"/>
      <c r="K127" s="52" t="str">
        <f>'Реестр рисков'!D125</f>
        <v>опасность падения из-за потери равновесия, в том числе при спотыкании или подскальзывании</v>
      </c>
    </row>
    <row r="128" spans="1:11" ht="18" customHeight="1" x14ac:dyDescent="0.3">
      <c r="A128" s="33" t="e">
        <f t="shared" si="5"/>
        <v>#REF!</v>
      </c>
      <c r="B128" s="178"/>
      <c r="C128" s="85" t="str">
        <f t="shared" si="4"/>
        <v>Риск падения груза</v>
      </c>
      <c r="D128" s="75">
        <f>'Реестр рисков'!J126</f>
        <v>6</v>
      </c>
      <c r="E128" s="73" t="str">
        <f>'Реестр рисков'!K126</f>
        <v>Поддерживание существующих мер управления</v>
      </c>
      <c r="F128" s="86"/>
      <c r="G128" s="86"/>
      <c r="H128" s="86"/>
      <c r="K128" s="52" t="str">
        <f>'Реестр рисков'!D126</f>
        <v>опасность падения груза</v>
      </c>
    </row>
    <row r="129" spans="1:11" ht="18" customHeight="1" x14ac:dyDescent="0.3">
      <c r="A129" s="33" t="e">
        <f t="shared" si="5"/>
        <v>#REF!</v>
      </c>
      <c r="B129" s="178"/>
      <c r="C129" s="85" t="str">
        <f t="shared" si="4"/>
        <v>Риск, связанная с перемещением груза вручную</v>
      </c>
      <c r="D129" s="75">
        <f>'Реестр рисков'!J127</f>
        <v>6</v>
      </c>
      <c r="E129" s="73" t="str">
        <f>'Реестр рисков'!K127</f>
        <v>Механизация работ или использованию ручных технических средств.</v>
      </c>
      <c r="F129" s="86"/>
      <c r="G129" s="86"/>
      <c r="H129" s="86"/>
      <c r="K129" s="52" t="str">
        <f>'Реестр рисков'!D127</f>
        <v>опасность, связанная с перемещением груза вручную</v>
      </c>
    </row>
    <row r="130" spans="1:11" ht="18" customHeight="1" x14ac:dyDescent="0.3">
      <c r="A130" s="33" t="e">
        <f t="shared" si="5"/>
        <v>#REF!</v>
      </c>
      <c r="B130" s="178"/>
      <c r="C130" s="85" t="str">
        <f t="shared" si="4"/>
        <v>Риск, связанная с наклонами корпуса</v>
      </c>
      <c r="D130" s="75">
        <f>'Реестр рисков'!J128</f>
        <v>6</v>
      </c>
      <c r="E130" s="73" t="str">
        <f>'Реестр рисков'!K128</f>
        <v>Правильная организация рабочего места. Обеспечение  внутрисменных  перерывов  для  отдыха  работников</v>
      </c>
      <c r="F130" s="86"/>
      <c r="G130" s="86"/>
      <c r="H130" s="86"/>
      <c r="K130" s="52" t="str">
        <f>'Реестр рисков'!D128</f>
        <v>опасность, связанная с наклонами корпуса</v>
      </c>
    </row>
    <row r="131" spans="1:11" ht="18" customHeight="1" x14ac:dyDescent="0.3">
      <c r="A131" s="33" t="e">
        <f t="shared" si="5"/>
        <v>#REF!</v>
      </c>
      <c r="B131" s="178"/>
      <c r="C131" s="85" t="str">
        <f t="shared" si="4"/>
        <v>Риск, связанная с рабочей позой</v>
      </c>
      <c r="D131" s="75">
        <f>'Реестр рисков'!J129</f>
        <v>6</v>
      </c>
      <c r="E131" s="73" t="str">
        <f>'Реестр рисков'!K129</f>
        <v>Правильная организация рабочего места. Установить режимы труда и отдыха с четкой регламентацией перерывов.</v>
      </c>
      <c r="F131" s="86"/>
      <c r="G131" s="86"/>
      <c r="H131" s="86"/>
      <c r="K131" s="52" t="str">
        <f>'Реестр рисков'!D129</f>
        <v>опасность, связанная с рабочей позой</v>
      </c>
    </row>
    <row r="132" spans="1:11" ht="18" customHeight="1" x14ac:dyDescent="0.3">
      <c r="A132" s="33" t="e">
        <f t="shared" si="5"/>
        <v>#REF!</v>
      </c>
      <c r="B132" s="178"/>
      <c r="C132" s="85" t="str">
        <f t="shared" si="4"/>
        <v>Риск перенапряжения зрительного анализатора</v>
      </c>
      <c r="D132" s="75">
        <f>'Реестр рисков'!J130</f>
        <v>6</v>
      </c>
      <c r="E132" s="73" t="str">
        <f>'Реестр рисков'!K130</f>
        <v xml:space="preserve"> Проведение гимнастики для глаз ( комплексы упражнений для глаз СанПиН 2.2.2/2.4.1340-03 (прил. 8) </v>
      </c>
      <c r="F132" s="86"/>
      <c r="G132" s="86"/>
      <c r="H132" s="86"/>
      <c r="K132" s="52" t="str">
        <f>'Реестр рисков'!D130</f>
        <v>опасность перенапряжения зрительного анализатора</v>
      </c>
    </row>
    <row r="133" spans="1:11" ht="18" customHeight="1" x14ac:dyDescent="0.3">
      <c r="A133" s="33" t="e">
        <f t="shared" si="5"/>
        <v>#REF!</v>
      </c>
      <c r="B133" s="178"/>
      <c r="C133" s="85" t="str">
        <f t="shared" si="4"/>
        <v>Риск от электромагнитных излучений</v>
      </c>
      <c r="D133" s="75">
        <f>'Реестр рисков'!J131</f>
        <v>6</v>
      </c>
      <c r="E133" s="73" t="str">
        <f>'Реестр рисков'!K131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133" s="86"/>
      <c r="G133" s="86"/>
      <c r="H133" s="86"/>
      <c r="K133" s="52" t="str">
        <f>'Реестр рисков'!D131</f>
        <v>опасность от электромагнитных излучений</v>
      </c>
    </row>
    <row r="134" spans="1:11" ht="18" customHeight="1" x14ac:dyDescent="0.3">
      <c r="A134" s="33" t="e">
        <f t="shared" si="5"/>
        <v>#REF!</v>
      </c>
      <c r="B134" s="178"/>
      <c r="C134" s="85" t="str">
        <f t="shared" si="4"/>
        <v>Риск повреждения органов дыхания частицами пыли</v>
      </c>
      <c r="D134" s="75">
        <f>'Реестр рисков'!J132</f>
        <v>4</v>
      </c>
      <c r="E134" s="73" t="str">
        <f>'Реестр рисков'!K132</f>
        <v xml:space="preserve"> Поддерживание существующих мер управления</v>
      </c>
      <c r="F134" s="86"/>
      <c r="G134" s="86"/>
      <c r="H134" s="86"/>
      <c r="K134" s="52" t="str">
        <f>'Реестр рисков'!D132</f>
        <v>опасность повреждения органов дыхания частицами пыли</v>
      </c>
    </row>
    <row r="135" spans="1:11" ht="18" customHeight="1" x14ac:dyDescent="0.3">
      <c r="A135" s="33" t="e">
        <f t="shared" si="5"/>
        <v>#REF!</v>
      </c>
      <c r="B135" s="178"/>
      <c r="C135" s="85" t="str">
        <f t="shared" si="4"/>
        <v>Риск от вдыхания дыма, паров вредных газов и пыли при пожаре</v>
      </c>
      <c r="D135" s="75">
        <f>'Реестр рисков'!J133</f>
        <v>10</v>
      </c>
      <c r="E135" s="73" t="str">
        <f>'Реестр рисков'!K133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135" s="86"/>
      <c r="G135" s="86"/>
      <c r="H135" s="86"/>
      <c r="K135" s="52" t="str">
        <f>'Реестр рисков'!D133</f>
        <v>опасность от вдыхания дыма, паров вредных газов и пыли при пожаре</v>
      </c>
    </row>
    <row r="136" spans="1:11" ht="18" customHeight="1" x14ac:dyDescent="0.3">
      <c r="A136" s="33" t="e">
        <f t="shared" si="5"/>
        <v>#REF!</v>
      </c>
      <c r="B136" s="179"/>
      <c r="C136" s="85" t="str">
        <f t="shared" si="4"/>
        <v>Риск воздействия открытого пламени</v>
      </c>
      <c r="D136" s="75">
        <f>'Реестр рисков'!J134</f>
        <v>10</v>
      </c>
      <c r="E136" s="73" t="str">
        <f>'Реестр рисков'!K134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136" s="86"/>
      <c r="G136" s="86"/>
      <c r="H136" s="86"/>
      <c r="K136" s="52" t="str">
        <f>'Реестр рисков'!D134</f>
        <v>опасность воздействия открытого пламени</v>
      </c>
    </row>
    <row r="137" spans="1:11" ht="18" customHeight="1" x14ac:dyDescent="0.3">
      <c r="A137" s="33" t="e">
        <f t="shared" si="5"/>
        <v>#REF!</v>
      </c>
      <c r="B137" s="177" t="str">
        <f>'Реестр рисков'!B135</f>
        <v>Библиотекарь</v>
      </c>
      <c r="C137" s="85" t="str">
        <f t="shared" ref="C137:C147" si="6">SUBSTITUTE(K137,"опасность","Риск")</f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37" s="75">
        <f>'Реестр рисков'!J135</f>
        <v>6</v>
      </c>
      <c r="E137" s="73" t="str">
        <f>'Реестр рисков'!K135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137" s="86"/>
      <c r="G137" s="86"/>
      <c r="H137" s="86"/>
      <c r="K137" s="52" t="str">
        <f>'Реестр рисков'!D135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138" spans="1:11" ht="18" customHeight="1" x14ac:dyDescent="0.3">
      <c r="A138" s="33" t="e">
        <f t="shared" si="5"/>
        <v>#REF!</v>
      </c>
      <c r="B138" s="178"/>
      <c r="C138" s="85" t="str">
        <f t="shared" si="6"/>
        <v>Риск падения из-за потери равновесия, в том числе при спотыкании или подскальзывании</v>
      </c>
      <c r="D138" s="75">
        <f>'Реестр рисков'!J136</f>
        <v>6</v>
      </c>
      <c r="E138" s="73" t="str">
        <f>'Реестр рисков'!K136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138" s="86"/>
      <c r="G138" s="86"/>
      <c r="H138" s="86"/>
      <c r="K138" s="52" t="str">
        <f>'Реестр рисков'!D136</f>
        <v>опасность падения из-за потери равновесия, в том числе при спотыкании или подскальзывании</v>
      </c>
    </row>
    <row r="139" spans="1:11" ht="18" customHeight="1" x14ac:dyDescent="0.3">
      <c r="A139" s="33" t="e">
        <f t="shared" si="5"/>
        <v>#REF!</v>
      </c>
      <c r="B139" s="178"/>
      <c r="C139" s="85" t="str">
        <f t="shared" si="6"/>
        <v>Риск падения груза</v>
      </c>
      <c r="D139" s="75">
        <f>'Реестр рисков'!J137</f>
        <v>6</v>
      </c>
      <c r="E139" s="73" t="str">
        <f>'Реестр рисков'!K137</f>
        <v>Поддерживание существующих мер управления</v>
      </c>
      <c r="F139" s="86"/>
      <c r="G139" s="86"/>
      <c r="H139" s="86"/>
      <c r="K139" s="52" t="str">
        <f>'Реестр рисков'!D137</f>
        <v>опасность падения груза</v>
      </c>
    </row>
    <row r="140" spans="1:11" ht="18" customHeight="1" x14ac:dyDescent="0.3">
      <c r="A140" s="33" t="e">
        <f t="shared" si="5"/>
        <v>#REF!</v>
      </c>
      <c r="B140" s="178"/>
      <c r="C140" s="85" t="str">
        <f t="shared" si="6"/>
        <v>Риск, связанная с перемещением груза вручную</v>
      </c>
      <c r="D140" s="75">
        <f>'Реестр рисков'!J138</f>
        <v>6</v>
      </c>
      <c r="E140" s="73" t="str">
        <f>'Реестр рисков'!K138</f>
        <v>Механизация работ или использованию ручных технических средств.</v>
      </c>
      <c r="F140" s="86"/>
      <c r="G140" s="86"/>
      <c r="H140" s="86"/>
      <c r="K140" s="52" t="str">
        <f>'Реестр рисков'!D138</f>
        <v>опасность, связанная с перемещением груза вручную</v>
      </c>
    </row>
    <row r="141" spans="1:11" ht="18" customHeight="1" x14ac:dyDescent="0.3">
      <c r="A141" s="33" t="e">
        <f t="shared" si="5"/>
        <v>#REF!</v>
      </c>
      <c r="B141" s="178"/>
      <c r="C141" s="85" t="str">
        <f t="shared" si="6"/>
        <v>Риск, связанная с наклонами корпуса</v>
      </c>
      <c r="D141" s="75">
        <f>'Реестр рисков'!J139</f>
        <v>6</v>
      </c>
      <c r="E141" s="73" t="str">
        <f>'Реестр рисков'!K139</f>
        <v>Правильная организация рабочего места. Обеспечение  внутрисменных  перерывов  для  отдыха  работников</v>
      </c>
      <c r="F141" s="86"/>
      <c r="G141" s="86"/>
      <c r="H141" s="86"/>
      <c r="K141" s="52" t="str">
        <f>'Реестр рисков'!D139</f>
        <v>опасность, связанная с наклонами корпуса</v>
      </c>
    </row>
    <row r="142" spans="1:11" ht="18" customHeight="1" x14ac:dyDescent="0.3">
      <c r="A142" s="33" t="e">
        <f t="shared" si="5"/>
        <v>#REF!</v>
      </c>
      <c r="B142" s="178"/>
      <c r="C142" s="85" t="str">
        <f t="shared" si="6"/>
        <v>Риск, связанная с рабочей позой</v>
      </c>
      <c r="D142" s="75">
        <f>'Реестр рисков'!J140</f>
        <v>6</v>
      </c>
      <c r="E142" s="73" t="str">
        <f>'Реестр рисков'!K140</f>
        <v>Правильная организация рабочего места. Установить режимы труда и отдыха с четкой регламентацией перерывов.</v>
      </c>
      <c r="F142" s="86"/>
      <c r="G142" s="86"/>
      <c r="H142" s="86"/>
      <c r="K142" s="52" t="str">
        <f>'Реестр рисков'!D140</f>
        <v>опасность, связанная с рабочей позой</v>
      </c>
    </row>
    <row r="143" spans="1:11" ht="18" customHeight="1" x14ac:dyDescent="0.3">
      <c r="A143" s="33" t="e">
        <f t="shared" si="5"/>
        <v>#REF!</v>
      </c>
      <c r="B143" s="178"/>
      <c r="C143" s="85" t="str">
        <f t="shared" si="6"/>
        <v>Риск перенапряжения зрительного анализатора</v>
      </c>
      <c r="D143" s="75">
        <f>'Реестр рисков'!J141</f>
        <v>6</v>
      </c>
      <c r="E143" s="73" t="str">
        <f>'Реестр рисков'!K141</f>
        <v xml:space="preserve"> Проведение гимнастики для глаз ( комплексы упражнений для глаз СанПиН 2.2.2/2.4.1340-03 (прил. 8) </v>
      </c>
      <c r="F143" s="86"/>
      <c r="G143" s="86"/>
      <c r="H143" s="86"/>
      <c r="K143" s="52" t="str">
        <f>'Реестр рисков'!D141</f>
        <v>опасность перенапряжения зрительного анализатора</v>
      </c>
    </row>
    <row r="144" spans="1:11" ht="18" customHeight="1" x14ac:dyDescent="0.3">
      <c r="A144" s="33" t="e">
        <f t="shared" si="5"/>
        <v>#REF!</v>
      </c>
      <c r="B144" s="178"/>
      <c r="C144" s="85" t="str">
        <f t="shared" si="6"/>
        <v>Риск от электромагнитных излучений</v>
      </c>
      <c r="D144" s="75">
        <f>'Реестр рисков'!J142</f>
        <v>6</v>
      </c>
      <c r="E144" s="73" t="str">
        <f>'Реестр рисков'!K142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144" s="86"/>
      <c r="G144" s="86"/>
      <c r="H144" s="86"/>
      <c r="K144" s="52" t="str">
        <f>'Реестр рисков'!D142</f>
        <v>опасность от электромагнитных излучений</v>
      </c>
    </row>
    <row r="145" spans="1:11" ht="18" customHeight="1" x14ac:dyDescent="0.3">
      <c r="A145" s="33" t="e">
        <f t="shared" si="5"/>
        <v>#REF!</v>
      </c>
      <c r="B145" s="178"/>
      <c r="C145" s="85" t="str">
        <f t="shared" si="6"/>
        <v>Риск повреждения органов дыхания частицами пыли</v>
      </c>
      <c r="D145" s="75">
        <f>'Реестр рисков'!J143</f>
        <v>4</v>
      </c>
      <c r="E145" s="73" t="str">
        <f>'Реестр рисков'!K143</f>
        <v xml:space="preserve"> Поддерживание существующих мер управления</v>
      </c>
      <c r="F145" s="86"/>
      <c r="G145" s="86"/>
      <c r="H145" s="86"/>
      <c r="K145" s="52" t="str">
        <f>'Реестр рисков'!D143</f>
        <v>опасность повреждения органов дыхания частицами пыли</v>
      </c>
    </row>
    <row r="146" spans="1:11" ht="18" customHeight="1" x14ac:dyDescent="0.3">
      <c r="A146" s="33" t="e">
        <f t="shared" si="5"/>
        <v>#REF!</v>
      </c>
      <c r="B146" s="178"/>
      <c r="C146" s="85" t="str">
        <f t="shared" si="6"/>
        <v>Риск от вдыхания дыма, паров вредных газов и пыли при пожаре</v>
      </c>
      <c r="D146" s="75">
        <f>'Реестр рисков'!J144</f>
        <v>10</v>
      </c>
      <c r="E146" s="73" t="str">
        <f>'Реестр рисков'!K144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146" s="86"/>
      <c r="G146" s="86"/>
      <c r="H146" s="86"/>
      <c r="K146" s="52" t="str">
        <f>'Реестр рисков'!D144</f>
        <v>опасность от вдыхания дыма, паров вредных газов и пыли при пожаре</v>
      </c>
    </row>
    <row r="147" spans="1:11" ht="18" customHeight="1" x14ac:dyDescent="0.3">
      <c r="A147" s="33" t="e">
        <f t="shared" si="5"/>
        <v>#REF!</v>
      </c>
      <c r="B147" s="179"/>
      <c r="C147" s="85" t="str">
        <f t="shared" si="6"/>
        <v>Риск воздействия открытого пламени</v>
      </c>
      <c r="D147" s="75">
        <f>'Реестр рисков'!J145</f>
        <v>10</v>
      </c>
      <c r="E147" s="73" t="str">
        <f>'Реестр рисков'!K145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147" s="86"/>
      <c r="G147" s="86"/>
      <c r="H147" s="86"/>
      <c r="K147" s="52" t="str">
        <f>'Реестр рисков'!D145</f>
        <v>опасность воздействия открытого пламени</v>
      </c>
    </row>
    <row r="148" spans="1:11" s="36" customFormat="1" ht="18" customHeight="1" x14ac:dyDescent="0.2">
      <c r="B148" s="186" t="str">
        <f>'Реестр рисков'!B146:N146</f>
        <v>Библиотечно-информационная деятельность/Отдел Шамокшская сельская библиотека</v>
      </c>
      <c r="C148" s="187"/>
      <c r="D148" s="187"/>
      <c r="E148" s="187"/>
      <c r="F148" s="187"/>
      <c r="G148" s="187"/>
      <c r="H148" s="188"/>
      <c r="K148" s="51"/>
    </row>
    <row r="149" spans="1:11" ht="18" customHeight="1" x14ac:dyDescent="0.3">
      <c r="A149" s="33" t="e">
        <f>A147+1</f>
        <v>#REF!</v>
      </c>
      <c r="B149" s="177" t="str">
        <f>'Реестр рисков'!B147</f>
        <v>Заведующий отделом</v>
      </c>
      <c r="C149" s="85" t="str">
        <f t="shared" ref="C149:C160" si="7">SUBSTITUTE(K149,"опасность","Риск")</f>
        <v>Риск психических нагрузок, стрессов</v>
      </c>
      <c r="D149" s="75">
        <f>'Реестр рисков'!J147</f>
        <v>12</v>
      </c>
      <c r="E149" s="73" t="str">
        <f>'Реестр рисков'!K147</f>
        <v>Соблюдение графика отпусков. Время на отдых и личные потребности устанавливается с учетом реального состояния условий труда.</v>
      </c>
      <c r="F149" s="86"/>
      <c r="G149" s="86"/>
      <c r="H149" s="86"/>
      <c r="K149" s="52" t="str">
        <f>'Реестр рисков'!D147</f>
        <v>опасность психических нагрузок, стрессов</v>
      </c>
    </row>
    <row r="150" spans="1:11" ht="18" customHeight="1" x14ac:dyDescent="0.3">
      <c r="A150" s="33" t="e">
        <f t="shared" si="5"/>
        <v>#REF!</v>
      </c>
      <c r="B150" s="178"/>
      <c r="C150" s="85" t="str">
        <f t="shared" si="7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50" s="75">
        <f>'Реестр рисков'!J148</f>
        <v>6</v>
      </c>
      <c r="E150" s="73" t="str">
        <f>'Реестр рисков'!K148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150" s="86"/>
      <c r="G150" s="86"/>
      <c r="H150" s="86"/>
      <c r="K150" s="52" t="str">
        <f>'Реестр рисков'!D148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151" spans="1:11" ht="18" customHeight="1" x14ac:dyDescent="0.3">
      <c r="A151" s="33" t="e">
        <f t="shared" si="5"/>
        <v>#REF!</v>
      </c>
      <c r="B151" s="178"/>
      <c r="C151" s="85" t="str">
        <f t="shared" si="7"/>
        <v>Риск падения из-за потери равновесия, в том числе при спотыкании или подскальзывании</v>
      </c>
      <c r="D151" s="75">
        <f>'Реестр рисков'!J149</f>
        <v>6</v>
      </c>
      <c r="E151" s="73" t="str">
        <f>'Реестр рисков'!K149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151" s="86"/>
      <c r="G151" s="86"/>
      <c r="H151" s="86"/>
      <c r="K151" s="52" t="str">
        <f>'Реестр рисков'!D149</f>
        <v>опасность падения из-за потери равновесия, в том числе при спотыкании или подскальзывании</v>
      </c>
    </row>
    <row r="152" spans="1:11" ht="18" customHeight="1" x14ac:dyDescent="0.3">
      <c r="A152" s="33" t="e">
        <f t="shared" si="5"/>
        <v>#REF!</v>
      </c>
      <c r="B152" s="178"/>
      <c r="C152" s="85" t="str">
        <f t="shared" si="7"/>
        <v>Риск падения груза</v>
      </c>
      <c r="D152" s="75">
        <f>'Реестр рисков'!J150</f>
        <v>6</v>
      </c>
      <c r="E152" s="73" t="str">
        <f>'Реестр рисков'!K150</f>
        <v>Поддерживание существующих мер управления</v>
      </c>
      <c r="F152" s="86"/>
      <c r="G152" s="86"/>
      <c r="H152" s="86"/>
      <c r="K152" s="52" t="str">
        <f>'Реестр рисков'!D150</f>
        <v>опасность падения груза</v>
      </c>
    </row>
    <row r="153" spans="1:11" ht="18" customHeight="1" x14ac:dyDescent="0.3">
      <c r="A153" s="33" t="e">
        <f t="shared" si="5"/>
        <v>#REF!</v>
      </c>
      <c r="B153" s="178"/>
      <c r="C153" s="85" t="str">
        <f t="shared" si="7"/>
        <v>Риск, связанная с перемещением груза вручную</v>
      </c>
      <c r="D153" s="75">
        <f>'Реестр рисков'!J151</f>
        <v>6</v>
      </c>
      <c r="E153" s="73" t="str">
        <f>'Реестр рисков'!K151</f>
        <v>Механизация работ или использованию ручных технических средств.</v>
      </c>
      <c r="F153" s="86"/>
      <c r="G153" s="86"/>
      <c r="H153" s="86"/>
      <c r="K153" s="52" t="str">
        <f>'Реестр рисков'!D151</f>
        <v>опасность, связанная с перемещением груза вручную</v>
      </c>
    </row>
    <row r="154" spans="1:11" ht="18" customHeight="1" x14ac:dyDescent="0.3">
      <c r="A154" s="33" t="e">
        <f t="shared" si="5"/>
        <v>#REF!</v>
      </c>
      <c r="B154" s="178"/>
      <c r="C154" s="85" t="str">
        <f t="shared" si="7"/>
        <v>Риск, связанная с наклонами корпуса</v>
      </c>
      <c r="D154" s="75">
        <f>'Реестр рисков'!J152</f>
        <v>6</v>
      </c>
      <c r="E154" s="73" t="str">
        <f>'Реестр рисков'!K152</f>
        <v>Правильная организация рабочего места. Обеспечение  внутрисменных  перерывов  для  отдыха  работников</v>
      </c>
      <c r="F154" s="86"/>
      <c r="G154" s="86"/>
      <c r="H154" s="86"/>
      <c r="K154" s="52" t="str">
        <f>'Реестр рисков'!D152</f>
        <v>опасность, связанная с наклонами корпуса</v>
      </c>
    </row>
    <row r="155" spans="1:11" ht="18" customHeight="1" x14ac:dyDescent="0.3">
      <c r="A155" s="33" t="e">
        <f t="shared" si="5"/>
        <v>#REF!</v>
      </c>
      <c r="B155" s="178"/>
      <c r="C155" s="85" t="str">
        <f t="shared" si="7"/>
        <v>Риск, связанная с рабочей позой</v>
      </c>
      <c r="D155" s="75">
        <f>'Реестр рисков'!J153</f>
        <v>6</v>
      </c>
      <c r="E155" s="73" t="str">
        <f>'Реестр рисков'!K153</f>
        <v>Правильная организация рабочего места. Установить режимы труда и отдыха с четкой регламентацией перерывов.</v>
      </c>
      <c r="F155" s="86"/>
      <c r="G155" s="86"/>
      <c r="H155" s="86"/>
      <c r="K155" s="52" t="str">
        <f>'Реестр рисков'!D153</f>
        <v>опасность, связанная с рабочей позой</v>
      </c>
    </row>
    <row r="156" spans="1:11" ht="18" customHeight="1" x14ac:dyDescent="0.3">
      <c r="A156" s="33" t="e">
        <f t="shared" si="5"/>
        <v>#REF!</v>
      </c>
      <c r="B156" s="178"/>
      <c r="C156" s="85" t="str">
        <f t="shared" si="7"/>
        <v>Риск перенапряжения зрительного анализатора</v>
      </c>
      <c r="D156" s="75">
        <f>'Реестр рисков'!J154</f>
        <v>6</v>
      </c>
      <c r="E156" s="73" t="str">
        <f>'Реестр рисков'!K154</f>
        <v xml:space="preserve"> Проведение гимнастики для глаз ( комплексы упражнений для глаз СанПиН 2.2.2/2.4.1340-03 (прил. 8) </v>
      </c>
      <c r="F156" s="86"/>
      <c r="G156" s="86"/>
      <c r="H156" s="86"/>
      <c r="K156" s="52" t="str">
        <f>'Реестр рисков'!D154</f>
        <v>опасность перенапряжения зрительного анализатора</v>
      </c>
    </row>
    <row r="157" spans="1:11" ht="18" customHeight="1" x14ac:dyDescent="0.3">
      <c r="A157" s="33" t="e">
        <f t="shared" si="5"/>
        <v>#REF!</v>
      </c>
      <c r="B157" s="178"/>
      <c r="C157" s="85" t="str">
        <f t="shared" si="7"/>
        <v>Риск от электромагнитных излучений</v>
      </c>
      <c r="D157" s="75">
        <f>'Реестр рисков'!J155</f>
        <v>6</v>
      </c>
      <c r="E157" s="73" t="str">
        <f>'Реестр рисков'!K155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157" s="86"/>
      <c r="G157" s="86"/>
      <c r="H157" s="86"/>
      <c r="K157" s="52" t="str">
        <f>'Реестр рисков'!D155</f>
        <v>опасность от электромагнитных излучений</v>
      </c>
    </row>
    <row r="158" spans="1:11" ht="18" customHeight="1" x14ac:dyDescent="0.3">
      <c r="A158" s="33" t="e">
        <f t="shared" si="5"/>
        <v>#REF!</v>
      </c>
      <c r="B158" s="178"/>
      <c r="C158" s="85" t="str">
        <f t="shared" si="7"/>
        <v>Риск повреждения органов дыхания частицами пыли</v>
      </c>
      <c r="D158" s="75">
        <f>'Реестр рисков'!J156</f>
        <v>4</v>
      </c>
      <c r="E158" s="73" t="str">
        <f>'Реестр рисков'!K156</f>
        <v xml:space="preserve"> Поддерживание существующих мер управления</v>
      </c>
      <c r="F158" s="86"/>
      <c r="G158" s="86"/>
      <c r="H158" s="86"/>
      <c r="K158" s="52" t="str">
        <f>'Реестр рисков'!D156</f>
        <v>опасность повреждения органов дыхания частицами пыли</v>
      </c>
    </row>
    <row r="159" spans="1:11" ht="18" customHeight="1" x14ac:dyDescent="0.3">
      <c r="A159" s="33" t="e">
        <f t="shared" si="5"/>
        <v>#REF!</v>
      </c>
      <c r="B159" s="178"/>
      <c r="C159" s="85" t="str">
        <f t="shared" si="7"/>
        <v>Риск от вдыхания дыма, паров вредных газов и пыли при пожаре</v>
      </c>
      <c r="D159" s="75">
        <f>'Реестр рисков'!J157</f>
        <v>10</v>
      </c>
      <c r="E159" s="73" t="str">
        <f>'Реестр рисков'!K157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159" s="86"/>
      <c r="G159" s="86"/>
      <c r="H159" s="86"/>
      <c r="K159" s="52" t="str">
        <f>'Реестр рисков'!D157</f>
        <v>опасность от вдыхания дыма, паров вредных газов и пыли при пожаре</v>
      </c>
    </row>
    <row r="160" spans="1:11" ht="18" customHeight="1" x14ac:dyDescent="0.3">
      <c r="A160" s="33" t="e">
        <f t="shared" si="5"/>
        <v>#REF!</v>
      </c>
      <c r="B160" s="179"/>
      <c r="C160" s="85" t="str">
        <f t="shared" si="7"/>
        <v>Риск воздействия открытого пламени</v>
      </c>
      <c r="D160" s="75">
        <f>'Реестр рисков'!J158</f>
        <v>10</v>
      </c>
      <c r="E160" s="73" t="str">
        <f>'Реестр рисков'!K158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160" s="86"/>
      <c r="G160" s="86"/>
      <c r="H160" s="86"/>
      <c r="K160" s="52" t="str">
        <f>'Реестр рисков'!D158</f>
        <v>опасность воздействия открытого пламени</v>
      </c>
    </row>
    <row r="161" spans="1:11" s="36" customFormat="1" ht="18" customHeight="1" x14ac:dyDescent="0.2">
      <c r="B161" s="186" t="str">
        <f>'Реестр рисков'!B159:N159</f>
        <v>Библиотечно-информационная деятельность/Отдел Радио "Лодья"</v>
      </c>
      <c r="C161" s="187"/>
      <c r="D161" s="187"/>
      <c r="E161" s="187"/>
      <c r="F161" s="187"/>
      <c r="G161" s="187"/>
      <c r="H161" s="188"/>
      <c r="K161" s="51"/>
    </row>
    <row r="162" spans="1:11" ht="18" customHeight="1" x14ac:dyDescent="0.3">
      <c r="A162" s="33" t="e">
        <f>A136+1</f>
        <v>#REF!</v>
      </c>
      <c r="B162" s="177" t="str">
        <f>'Реестр рисков'!B160</f>
        <v>Режиссер</v>
      </c>
      <c r="C162" s="85" t="str">
        <f t="shared" si="4"/>
        <v>Риск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  <c r="D162" s="75">
        <f>'Реестр рисков'!J160</f>
        <v>6</v>
      </c>
      <c r="E162" s="73" t="str">
        <f>'Реестр рисков'!K160</f>
        <v>Контроль за исправностью электрооборудования. Контроль за присвоением 1 группы по электробезопасности с определенной периодичностью.</v>
      </c>
      <c r="F162" s="86"/>
      <c r="G162" s="86"/>
      <c r="H162" s="86"/>
      <c r="K162" s="52" t="str">
        <f>'Реестр рисков'!D160</f>
        <v>опасность поражения током вследствие контакта с токоведущими частями, которые находятся под напряжением из-за неисправного состояния (косвенный контакт)</v>
      </c>
    </row>
    <row r="163" spans="1:11" ht="18" customHeight="1" x14ac:dyDescent="0.3">
      <c r="A163" s="33" t="e">
        <f t="shared" si="5"/>
        <v>#REF!</v>
      </c>
      <c r="B163" s="178"/>
      <c r="C163" s="85" t="str">
        <f t="shared" si="4"/>
        <v>Риск падения из-за потери равновесия, в том числе при спотыкании или подскальзывании</v>
      </c>
      <c r="D163" s="75">
        <f>'Реестр рисков'!J161</f>
        <v>6</v>
      </c>
      <c r="E163" s="73" t="str">
        <f>'Реестр рисков'!K161</f>
        <v>Контроль за состоянием полов, напольных покрытий (уборка, своевременный ремонт полов и т.п.). Установка ограждений, или знаков в местах, где доступ к скользким поверхностям неизбежен.</v>
      </c>
      <c r="F163" s="86"/>
      <c r="G163" s="86"/>
      <c r="H163" s="86"/>
      <c r="K163" s="52" t="str">
        <f>'Реестр рисков'!D161</f>
        <v>опасность падения из-за потери равновесия, в том числе при спотыкании или подскальзывании</v>
      </c>
    </row>
    <row r="164" spans="1:11" ht="18" customHeight="1" x14ac:dyDescent="0.3">
      <c r="A164" s="33" t="e">
        <f t="shared" si="5"/>
        <v>#REF!</v>
      </c>
      <c r="B164" s="178"/>
      <c r="C164" s="85" t="str">
        <f t="shared" si="4"/>
        <v>Риск перенапряжения зрительного анализатора</v>
      </c>
      <c r="D164" s="75">
        <f>'Реестр рисков'!J162</f>
        <v>6</v>
      </c>
      <c r="E164" s="73" t="str">
        <f>'Реестр рисков'!K162</f>
        <v xml:space="preserve"> Проведение гимнастики для глаз ( комплексы упражнений для глаз СанПиН 2.2.2/2.4.1340-03 (прил. 8) </v>
      </c>
      <c r="F164" s="86"/>
      <c r="G164" s="86"/>
      <c r="H164" s="86"/>
      <c r="K164" s="52" t="str">
        <f>'Реестр рисков'!D162</f>
        <v>опасность перенапряжения зрительного анализатора</v>
      </c>
    </row>
    <row r="165" spans="1:11" ht="18" customHeight="1" x14ac:dyDescent="0.3">
      <c r="A165" s="33">
        <v>35</v>
      </c>
      <c r="B165" s="178"/>
      <c r="C165" s="85" t="str">
        <f t="shared" si="4"/>
        <v>Риск от электромагнитных излучений</v>
      </c>
      <c r="D165" s="75">
        <f>'Реестр рисков'!J163</f>
        <v>6</v>
      </c>
      <c r="E165" s="73" t="str">
        <f>'Реестр рисков'!K163</f>
        <v xml:space="preserve">Периодический контроль за уровнями ЭМИ от ПЭВМ. Установить режимы труда и отдыха с четкой регламентацией перерывов. </v>
      </c>
      <c r="F165" s="86"/>
      <c r="G165" s="86"/>
      <c r="H165" s="86"/>
      <c r="K165" s="52" t="str">
        <f>'Реестр рисков'!D163</f>
        <v>опасность от электромагнитных излучений</v>
      </c>
    </row>
    <row r="166" spans="1:11" ht="18" customHeight="1" x14ac:dyDescent="0.3">
      <c r="A166" s="33">
        <f t="shared" ref="A166" si="8">A165+1</f>
        <v>36</v>
      </c>
      <c r="B166" s="178"/>
      <c r="C166" s="85" t="str">
        <f t="shared" si="4"/>
        <v>Риск от вдыхания дыма, паров вредных газов и пыли при пожаре</v>
      </c>
      <c r="D166" s="75">
        <f>'Реестр рисков'!J164</f>
        <v>10</v>
      </c>
      <c r="E166" s="73" t="str">
        <f>'Реестр рисков'!K164</f>
        <v>Выполнение действий для устранения причин возникновения пожара. Регулярное проведение тренировок по эвакуации. Контроль периодического обслуживания систем пожарной безопасности</v>
      </c>
      <c r="F166" s="86"/>
      <c r="G166" s="86"/>
      <c r="H166" s="86"/>
      <c r="K166" s="52" t="str">
        <f>'Реестр рисков'!D164</f>
        <v>опасность от вдыхания дыма, паров вредных газов и пыли при пожаре</v>
      </c>
    </row>
    <row r="167" spans="1:11" ht="18" customHeight="1" x14ac:dyDescent="0.3">
      <c r="A167" s="33">
        <v>36</v>
      </c>
      <c r="B167" s="179"/>
      <c r="C167" s="85" t="str">
        <f t="shared" si="4"/>
        <v>Риск воздействия открытого пламени</v>
      </c>
      <c r="D167" s="75">
        <f>'Реестр рисков'!J165</f>
        <v>10</v>
      </c>
      <c r="E167" s="73" t="str">
        <f>'Реестр рисков'!K165</f>
        <v>Выполнение действий для устранения причин возникновения пожара. Применение плакатов с изображением основных причин возникновения пожара. Отработка планов эвакуации при пожаре.</v>
      </c>
      <c r="F167" s="86"/>
      <c r="G167" s="86"/>
      <c r="H167" s="86"/>
      <c r="K167" s="52" t="str">
        <f>'Реестр рисков'!D165</f>
        <v>опасность воздействия открытого пламени</v>
      </c>
    </row>
  </sheetData>
  <dataConsolidate function="varp"/>
  <mergeCells count="33">
    <mergeCell ref="B113:B123"/>
    <mergeCell ref="B125:B136"/>
    <mergeCell ref="B162:B167"/>
    <mergeCell ref="B13:H13"/>
    <mergeCell ref="B21:H21"/>
    <mergeCell ref="B28:H28"/>
    <mergeCell ref="B52:H52"/>
    <mergeCell ref="B76:H76"/>
    <mergeCell ref="B100:H100"/>
    <mergeCell ref="B124:H124"/>
    <mergeCell ref="B137:B147"/>
    <mergeCell ref="B148:H148"/>
    <mergeCell ref="B149:B160"/>
    <mergeCell ref="B161:H161"/>
    <mergeCell ref="B53:B64"/>
    <mergeCell ref="B65:B75"/>
    <mergeCell ref="B77:B88"/>
    <mergeCell ref="B89:B99"/>
    <mergeCell ref="B101:B112"/>
    <mergeCell ref="B14:B20"/>
    <mergeCell ref="B22:B27"/>
    <mergeCell ref="B29:B40"/>
    <mergeCell ref="B41:B51"/>
    <mergeCell ref="F2:H2"/>
    <mergeCell ref="F10:F11"/>
    <mergeCell ref="G10:G11"/>
    <mergeCell ref="H10:H11"/>
    <mergeCell ref="B10:B11"/>
    <mergeCell ref="C10:C11"/>
    <mergeCell ref="D10:D11"/>
    <mergeCell ref="E10:E11"/>
    <mergeCell ref="B8:H8"/>
    <mergeCell ref="B7:H7"/>
  </mergeCells>
  <conditionalFormatting sqref="D14:D20 D22:D27 D29:D51 D53:D75 D77:D99 D101:D123 D125:D136 D162:D167">
    <cfRule type="cellIs" dxfId="17" priority="277" operator="lessThanOrEqual">
      <formula>1</formula>
    </cfRule>
    <cfRule type="cellIs" dxfId="16" priority="278" stopIfTrue="1" operator="greaterThanOrEqual">
      <formula>26</formula>
    </cfRule>
    <cfRule type="cellIs" dxfId="15" priority="279" stopIfTrue="1" operator="between">
      <formula>20</formula>
      <formula>25</formula>
    </cfRule>
    <cfRule type="cellIs" dxfId="14" priority="280" stopIfTrue="1" operator="between">
      <formula>11</formula>
      <formula>19</formula>
    </cfRule>
    <cfRule type="cellIs" dxfId="13" priority="281" stopIfTrue="1" operator="between">
      <formula>5</formula>
      <formula>10</formula>
    </cfRule>
    <cfRule type="cellIs" dxfId="12" priority="282" stopIfTrue="1" operator="between">
      <formula>2</formula>
      <formula>4</formula>
    </cfRule>
  </conditionalFormatting>
  <conditionalFormatting sqref="D137:D147">
    <cfRule type="cellIs" dxfId="11" priority="7" operator="lessThanOrEqual">
      <formula>1</formula>
    </cfRule>
    <cfRule type="cellIs" dxfId="10" priority="8" stopIfTrue="1" operator="greaterThanOrEqual">
      <formula>26</formula>
    </cfRule>
    <cfRule type="cellIs" dxfId="9" priority="9" stopIfTrue="1" operator="between">
      <formula>20</formula>
      <formula>25</formula>
    </cfRule>
    <cfRule type="cellIs" dxfId="8" priority="10" stopIfTrue="1" operator="between">
      <formula>11</formula>
      <formula>19</formula>
    </cfRule>
    <cfRule type="cellIs" dxfId="7" priority="11" stopIfTrue="1" operator="between">
      <formula>5</formula>
      <formula>10</formula>
    </cfRule>
    <cfRule type="cellIs" dxfId="6" priority="12" stopIfTrue="1" operator="between">
      <formula>2</formula>
      <formula>4</formula>
    </cfRule>
  </conditionalFormatting>
  <conditionalFormatting sqref="D149:D160">
    <cfRule type="cellIs" dxfId="5" priority="1" operator="lessThanOrEqual">
      <formula>1</formula>
    </cfRule>
    <cfRule type="cellIs" dxfId="4" priority="2" stopIfTrue="1" operator="greaterThanOrEqual">
      <formula>26</formula>
    </cfRule>
    <cfRule type="cellIs" dxfId="3" priority="3" stopIfTrue="1" operator="between">
      <formula>20</formula>
      <formula>25</formula>
    </cfRule>
    <cfRule type="cellIs" dxfId="2" priority="4" stopIfTrue="1" operator="between">
      <formula>11</formula>
      <formula>19</formula>
    </cfRule>
    <cfRule type="cellIs" dxfId="1" priority="5" stopIfTrue="1" operator="between">
      <formula>5</formula>
      <formula>10</formula>
    </cfRule>
    <cfRule type="cellIs" dxfId="0" priority="6" stopIfTrue="1" operator="between">
      <formula>2</formula>
      <formula>4</formula>
    </cfRule>
  </conditionalFormatting>
  <pageMargins left="0.51181102362204722" right="0.51181102362204722" top="0.94488188976377963" bottom="0.35433070866141736" header="0.31496062992125984" footer="0.31496062992125984"/>
  <pageSetup paperSize="9" scale="54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14</vt:i4>
      </vt:variant>
    </vt:vector>
  </HeadingPairs>
  <TitlesOfParts>
    <vt:vector size="20" baseType="lpstr">
      <vt:lpstr>Реестр рисков</vt:lpstr>
      <vt:lpstr>Матрица рисков</vt:lpstr>
      <vt:lpstr>Настройки</vt:lpstr>
      <vt:lpstr>Реестр ИО (печать)</vt:lpstr>
      <vt:lpstr>Реестр ОР (печать)</vt:lpstr>
      <vt:lpstr>План (печать)</vt:lpstr>
      <vt:lpstr>'План (печать)'!Заголовки_для_печати</vt:lpstr>
      <vt:lpstr>'Реестр ИО (печать)'!Заголовки_для_печати</vt:lpstr>
      <vt:lpstr>'Реестр ОР (печать)'!Заголовки_для_печати</vt:lpstr>
      <vt:lpstr>'Матрица рисков'!Область_печати</vt:lpstr>
      <vt:lpstr>'План (печать)'!Область_печати</vt:lpstr>
      <vt:lpstr>'Реестр ИО (печать)'!Область_печати</vt:lpstr>
      <vt:lpstr>'Реестр ОР (печать)'!Область_печати</vt:lpstr>
      <vt:lpstr>'Реестр рисков'!Область_печати</vt:lpstr>
      <vt:lpstr>'Реестр ИО (печать)'!Рабочие_поверхности</vt:lpstr>
      <vt:lpstr>'Реестр ОР (печать)'!Рабочие_поверхности</vt:lpstr>
      <vt:lpstr>Рабочие_поверхности</vt:lpstr>
      <vt:lpstr>'Реестр ИО (печать)'!Тип_риска</vt:lpstr>
      <vt:lpstr>'Реестр ОР (печать)'!Тип_риска</vt:lpstr>
      <vt:lpstr>Тип_риска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Девятуха Лилия</cp:lastModifiedBy>
  <cp:lastPrinted>2019-12-21T05:26:21Z</cp:lastPrinted>
  <dcterms:created xsi:type="dcterms:W3CDTF">2018-10-08T12:43:26Z</dcterms:created>
  <dcterms:modified xsi:type="dcterms:W3CDTF">2020-12-28T07:41:55Z</dcterms:modified>
</cp:coreProperties>
</file>